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55" windowHeight="7905" activeTab="0"/>
  </bookViews>
  <sheets>
    <sheet name="รอบ 10 เดือน" sheetId="1" r:id="rId1"/>
  </sheets>
  <definedNames>
    <definedName name="_xlnm.Print_Titles" localSheetId="0">'รอบ 10 เดือน'!$4:$5</definedName>
  </definedNames>
  <calcPr fullCalcOnLoad="1"/>
</workbook>
</file>

<file path=xl/sharedStrings.xml><?xml version="1.0" encoding="utf-8"?>
<sst xmlns="http://schemas.openxmlformats.org/spreadsheetml/2006/main" count="272" uniqueCount="133">
  <si>
    <t>ชื่อตัวชี้วัดผล</t>
  </si>
  <si>
    <t>การปฏิบัติราชการ</t>
  </si>
  <si>
    <t>ผลการดำเนินงาน</t>
  </si>
  <si>
    <t>น้ำหนัก</t>
  </si>
  <si>
    <t>ที่ได้</t>
  </si>
  <si>
    <t>%</t>
  </si>
  <si>
    <t>ค่าคะแนน</t>
  </si>
  <si>
    <t>ถ่วงน้ำหนัก</t>
  </si>
  <si>
    <t xml:space="preserve">* เปรียบเทียบพื้นที่ความเสียหายของนาปรังรวมนาปีกับพื้นที่เพาะปลูกนาปรังรวมนาปี </t>
  </si>
  <si>
    <t>เป้าหมายการให้คะแนน</t>
  </si>
  <si>
    <t>ค่าคะแนนฉลี่ย</t>
  </si>
  <si>
    <t xml:space="preserve">ค่าคะแนนเฉลี่ยถ่วงน้ำหนัก รวม       </t>
  </si>
  <si>
    <t>น้ำหนัก รวม</t>
  </si>
  <si>
    <t>ชป๒๗: ร้อยละของบุคลากรที่พอใจต่อการปฏิบัติงาน</t>
  </si>
  <si>
    <t>ฝงส.</t>
  </si>
  <si>
    <t>ฝจน.</t>
  </si>
  <si>
    <t>ฝชน.</t>
  </si>
  <si>
    <t>ฝปน.</t>
  </si>
  <si>
    <t>ฝงจ.</t>
  </si>
  <si>
    <t>กพค.</t>
  </si>
  <si>
    <t>ฝสร.</t>
  </si>
  <si>
    <t>กอบ.</t>
  </si>
  <si>
    <t>ฝบท.(ประชาสัมพันธ์)</t>
  </si>
  <si>
    <t>ฝงจ./ฝงส.</t>
  </si>
  <si>
    <t>สำนักชลประทานที่ ๑๑</t>
  </si>
  <si>
    <t>ผู้กำกับดูแลตัวชี้วัด</t>
  </si>
  <si>
    <t>(Owner)</t>
  </si>
  <si>
    <t>ผปก./ผบร./ผวศ.</t>
  </si>
  <si>
    <t>ฝปค.</t>
  </si>
  <si>
    <t xml:space="preserve">           เป้าหมาย............ล้านลูกบาศก์เมตร</t>
  </si>
  <si>
    <t xml:space="preserve">           เป้าหมายรวม............ไร่</t>
  </si>
  <si>
    <t>ชป๐๕ : ปริมาณน้ำที่จัดสรรให้ทั้งในภาคอุปโภคและภาคอุตสาหกรรมที่เป็น</t>
  </si>
  <si>
    <t>ชป๐๖ : ร้อยละของพื้นที่ความเสียหายของพืชเศรษฐกิจในเขตชลประทานจาก</t>
  </si>
  <si>
    <t xml:space="preserve">               (เป้าหมาย  รวม ............ แห่ง)</t>
  </si>
  <si>
    <t>ชป๑๘ : ร้อยละของจำนวนกลุ่มผู้ใช้น้ำพื้นฐานที่มีการจัดตั้งกลุ่มผู้ใช้น้ำพื้นฐาน</t>
  </si>
  <si>
    <t xml:space="preserve">          อุทกภัยและภัยแล้ง</t>
  </si>
  <si>
    <t>มิติ 1 : ด้านประสิทธิผลตามพันธกิจ</t>
  </si>
  <si>
    <t>-</t>
  </si>
  <si>
    <t>เสร็จก่อน</t>
  </si>
  <si>
    <t>15 ก.ย.</t>
  </si>
  <si>
    <t>1 ก.ย.</t>
  </si>
  <si>
    <t>เป้าหมาย</t>
  </si>
  <si>
    <t>x 0.90</t>
  </si>
  <si>
    <t>x 0.95</t>
  </si>
  <si>
    <t>มิติ 2 : ด้านคุณภาพการให้บริการ</t>
  </si>
  <si>
    <t>ชป๐๘ : ระดับความพึงพอใจของเกษตรกรผู้ใช้น้ำในเขตพื้นที่การชลประทาน</t>
  </si>
  <si>
    <t>ชป๐๙ : ร้อยละของอ่างเก็บน้ำและทางน้ำชลประทานที่คุณภาพน้ำได้เกณฑ์มาตรฐาน</t>
  </si>
  <si>
    <t xml:space="preserve">           </t>
  </si>
  <si>
    <t xml:space="preserve">           (เป้าหมายตรวจวัดคุณภาพน้ำ อ่างเก็บน้ำและทางน้ำชลประทาน รวม....26...แห่ง)</t>
  </si>
  <si>
    <t>ชป๑๐ : ร้อยละระบบพยากรณ์เพื่อเตือนภัยที่อยู่ในสภาพพร้อมใช้งาน</t>
  </si>
  <si>
    <t>มิติ 3 : ด้านประสิทธิภาพของการปฏิบัติราชการ</t>
  </si>
  <si>
    <t>ชป๑๑: ร้อยละของการก่อสร้างอาคารชลประทานที่แล้วเสร็จตามแผนงาน</t>
  </si>
  <si>
    <t>ชป๑๑.๑: ร้อยละของงานการก่อสร้างโครงการชลประทานขนาดใหญ่ตามแผน</t>
  </si>
  <si>
    <t>ชป๑๑.๒: ร้อยละของงานการก่อสร้างโครงการชลประทานขนาดกลางตามแผนงาน</t>
  </si>
  <si>
    <t xml:space="preserve">            (เป้าหมาย  รวม .....0....... แห่ง)</t>
  </si>
  <si>
    <t>ชป๑๑.๓: ร้อยละของการดำเนินงานโครงการพัฒนาอันเนื่องมาจากพระราชดำริ</t>
  </si>
  <si>
    <t xml:space="preserve">            ตามแผน(ผลิตที่ 3)</t>
  </si>
  <si>
    <t xml:space="preserve">            (เป้าหมาย  รวม ......0...... รายการ) </t>
  </si>
  <si>
    <t>ชป๑๑.4: ร้อยละของงานการก่อสร้างงานป้องกันและบรรเทาอุทกภัยตามแผน</t>
  </si>
  <si>
    <t>ชป๑๒: ร้อยละของการซ่อมแซม และปรับปรุงอาคารชลประทานที่แล้วเสร็จตามแผนงาน</t>
  </si>
  <si>
    <t>ทุกรายการ</t>
  </si>
  <si>
    <t>ทุกโครงการ</t>
  </si>
  <si>
    <t>ชป๑๕ : ร้อยละของงานออกแบบที่แล้วเสร็จตามแผน</t>
  </si>
  <si>
    <t xml:space="preserve">ชป๑๖ : ร้อยละของงานจัดหาที่ดินที่แล้วเสร็จตามแผนงาน </t>
  </si>
  <si>
    <t>ชป๑๗ : ร้อยละของจำนวนครั้งที่ดำเนินการจัดมวลชนสัมพันธ์ในระยะวางโครงการก่อน</t>
  </si>
  <si>
    <t xml:space="preserve">            (เป้าหมาย รวม .......0..... ครั้ง)</t>
  </si>
  <si>
    <t xml:space="preserve">          การก่อสร้างที่แล้วเสร็จตามแผนงาน</t>
  </si>
  <si>
    <t xml:space="preserve">ชป๑๙ : ร้อยละความถี่ในการเผยแพร่ประชาสัมพันธ์ </t>
  </si>
  <si>
    <t xml:space="preserve">ชป๒๐.1 : ประสิทธิภาพการชลประทานในฤดูฝน (ร้อยละ) </t>
  </si>
  <si>
    <t xml:space="preserve">ชป๒0.2 : ประสิทธิภาพการชลประทานในฤดูแล้ง  (ร้อยละ) </t>
  </si>
  <si>
    <t xml:space="preserve">ชป๒1 : ร้อยละของการจัดทำโครงการศึกษา วิจัยและพัฒนาที่แล้วเสร็จ </t>
  </si>
  <si>
    <t xml:space="preserve">           (เป้าหมาย รวม 1 เรื่อง ถ้ามีมากกว่า 1 เรื่อง ให้เลือกเรื่องที่ดีที่สุดมาประเมิน)</t>
  </si>
  <si>
    <t>มิติ 4 : ด้านการพัฒนาองค์กร</t>
  </si>
  <si>
    <t>ชป๒3 : คะแนนคำรับรองปฏิบัติราชการ</t>
  </si>
  <si>
    <t>ชป24.1 : ร้อยละของอัตราการเบิกจ่ายงบประมาณรายจ่ายลงทุน (ไตรมาส 2)</t>
  </si>
  <si>
    <t>ชป24.2 : ร้อยละของอัตราการเบิกจ่ายงบประมาณรายจ่ายลงทุน (ไตรมาส 4)</t>
  </si>
  <si>
    <t xml:space="preserve">ชป๒๕ : ผลคะแนนจาก HR Scorecard </t>
  </si>
  <si>
    <t>ชป๒๖ : ร้อยละเฉลี่ยของข้าราชการกรม ที่ผ่านการประเมินสมรรถนะ</t>
  </si>
  <si>
    <t xml:space="preserve">           ในระดับที่องค์กรคาดหวัง</t>
  </si>
  <si>
    <t xml:space="preserve">          (ประเมินโดยสำนักบริหารทรัพยากรบุคคล)</t>
  </si>
  <si>
    <t>ชป๒๘ : ค่าเฉลี่ยคะแนนการตรวจประเมินการจัดการความรู้ (KMA)</t>
  </si>
  <si>
    <t xml:space="preserve">           (ประเมินโดยคณะกรรมการของกรม)</t>
  </si>
  <si>
    <t>1.00-</t>
  </si>
  <si>
    <t>1.51-</t>
  </si>
  <si>
    <t>2.01-</t>
  </si>
  <si>
    <t>2.51-</t>
  </si>
  <si>
    <t>3.01-</t>
  </si>
  <si>
    <t xml:space="preserve">           (ประเมินโดยกองแผนงาน)</t>
  </si>
  <si>
    <t xml:space="preserve">ชป๒๙.1 : ร้อยละของการบันทึกข้อมูลในระบบติดตาม Online </t>
  </si>
  <si>
    <t>ชป๒๙.2 : คุณภาพเว็บไซต์ของสำนัก/กอง</t>
  </si>
  <si>
    <r>
      <rPr>
        <u val="single"/>
        <sz val="14"/>
        <rFont val="TH SarabunIT๙"/>
        <family val="2"/>
      </rPr>
      <t>หมายเหตุ</t>
    </r>
    <r>
      <rPr>
        <sz val="14"/>
        <rFont val="TH SarabunIT๙"/>
        <family val="2"/>
      </rPr>
      <t xml:space="preserve">  1. สำนักชลประทานใดไม่มีเป้าหมายตัวชี้วัดใด ให้ปรับค่าน้ำหนักตัวชี้วัดนั้นเป็น ๐ และรวมน้ำหนักรวม ตามผลรวมเท่าที่มี</t>
    </r>
  </si>
  <si>
    <t xml:space="preserve">              2. กรณีที่ค่าน้ำหนักรวมไม่ถึง ๑๐๐ ในการประเมินค่าคะแนนตอนสิ้นปีให้ใช้สูตรแปลงค่าน้ำหนัก ดังนี้ </t>
  </si>
  <si>
    <t xml:space="preserve">                                                                                                     </t>
  </si>
  <si>
    <r>
      <t xml:space="preserve">                  คะแนนถ่วงน้ำหนักสุทธิ = (น้ำหนักรวม ๑๐๐ </t>
    </r>
    <r>
      <rPr>
        <sz val="14"/>
        <rFont val="Calibri"/>
        <family val="2"/>
      </rPr>
      <t xml:space="preserve">÷ </t>
    </r>
    <r>
      <rPr>
        <sz val="14"/>
        <rFont val="TH SarabunIT๙"/>
        <family val="2"/>
      </rPr>
      <t xml:space="preserve"> น้ำหนักรวมเท่าที่มี)  x  ผลรวมของค่าคะแนนถ่วงน้ำหนักของตัวชี้วัดเท่าที่มี</t>
    </r>
  </si>
  <si>
    <t xml:space="preserve">              3. เกณฑ์การให้คะแนนแบบ hybrid เช่น                                                                              รายการงานนั้นๆ ผลงานต้อง ๑๐๐%</t>
  </si>
  <si>
    <t xml:space="preserve">                                                                                                                                             จึงจะได้ ๓ คะแนน</t>
  </si>
  <si>
    <r>
      <t xml:space="preserve">                                                                                                       </t>
    </r>
    <r>
      <rPr>
        <sz val="12"/>
        <rFont val="TH SarabunIT๙"/>
        <family val="2"/>
      </rPr>
      <t xml:space="preserve">         </t>
    </r>
    <r>
      <rPr>
        <sz val="14"/>
        <rFont val="TH SarabunIT๙"/>
        <family val="2"/>
      </rPr>
      <t xml:space="preserve">                               </t>
    </r>
    <r>
      <rPr>
        <b/>
        <u val="single"/>
        <sz val="14"/>
        <rFont val="TH SarabunIT๙"/>
        <family val="2"/>
      </rPr>
      <t>มิใช่ผลงาน ๘๐% ถือว่างานเสร็จ</t>
    </r>
  </si>
  <si>
    <t xml:space="preserve">ชป๐๑ : จำนวนปริมาณเก็บกักที่เพิ่มขึ้น (ล้านลูกบาศก์เมตร) * ผลงานร้อยละ </t>
  </si>
  <si>
    <t>ชป๐๒ : จำนวนพื้นที่ชลประทานที่เพิ่มขึ้น (ไร่) * ผลงานร้อยละของพื้นที่ทั้งหมดตาม</t>
  </si>
  <si>
    <t>ชป๐๓ :จำนวนแหล่งน้ำเพื่อชุมชนที่เพิ่มขึ้น (แห่ง) * ผลงานรวมทุกแห่งร้อยละ</t>
  </si>
  <si>
    <t>ชป๐๔ : จำนวนพื้นที่บริหารจัดการน้ำในเขตชลประทาน (ไร่) * ผลงานร้อยละ</t>
  </si>
  <si>
    <t xml:space="preserve">           รายได้ค่าชลประทาน (บาท) * ผลงานร้อยละ</t>
  </si>
  <si>
    <t xml:space="preserve">           * เลือก ๑ โครงการส่งน้ำฯ (โครงการส่งน้ำฯ..รังสิตใต้..(73%))</t>
  </si>
  <si>
    <t xml:space="preserve">ชป๒2 : ร้อยละของประกาศคำสั่ง กฎ ระเบียบและกฎหมายที่ได้รับการปรับปรุงแก้ไข (ฉบับ) </t>
  </si>
  <si>
    <t>จก.</t>
  </si>
  <si>
    <t xml:space="preserve">ค่าคะแนนถ่วงน้ำหนักสุทธิ =        </t>
  </si>
  <si>
    <t xml:space="preserve"> กรอบการประเมินผลการปฏิบัติราชการตามตัวชี้วัดตามคำรับรองการปฏิบัติราชการ  ประจำปีงบประมาณ พ.ศ. ๒๕๕๗</t>
  </si>
  <si>
    <t xml:space="preserve">           เป้าหมายรวม..4,982,669ไร่</t>
  </si>
  <si>
    <t xml:space="preserve">           เป้าหมายรวม.....2......แห่ง</t>
  </si>
  <si>
    <t>x 0.99918</t>
  </si>
  <si>
    <t>x 0.99959</t>
  </si>
  <si>
    <t>x 1.00041</t>
  </si>
  <si>
    <t>x 1.00082</t>
  </si>
  <si>
    <t xml:space="preserve">           เป้าหมาย..19,651,378...บาท</t>
  </si>
  <si>
    <t>x 0.80</t>
  </si>
  <si>
    <t>x 0.85</t>
  </si>
  <si>
    <t>ชป๐๗ : ร้อยละของอาคารชลประทานที่อยู่ในสภาพพร้อมใช้งาน  (เป้าหมายรวม..695..แห่ง)</t>
  </si>
  <si>
    <t xml:space="preserve">            (เป้าหมาย  รวม ......5...... รายการ) </t>
  </si>
  <si>
    <t xml:space="preserve">          (ไม่รวม งานขุดลอก งานกำจัดวัชพืช งานก่อสร้างทาง และอาคารบ้านพัก)</t>
  </si>
  <si>
    <t xml:space="preserve">            * ประเมินผลงานรวมทุกรายการร้อยละ</t>
  </si>
  <si>
    <t xml:space="preserve">           (เป้าหมายรวม..........135 ........รายการ)</t>
  </si>
  <si>
    <t>ชป๑๓ : ร้อยละของงานศึกษาโครงการที่แล้วเสร็จตามแผนงาน</t>
  </si>
  <si>
    <t xml:space="preserve">           (เป้าหมายศึกษา รวม .......16..... โครงการ)</t>
  </si>
  <si>
    <t xml:space="preserve">            * ประเมินผลงานรวมทุกรายการ</t>
  </si>
  <si>
    <t>ชป๑๔ : ร้อยละของงานสำรวจที่แล้วเสร็จตามแผนงาน</t>
  </si>
  <si>
    <t xml:space="preserve">           (เป้าหมายศึกษา รวม .......25..... โครงการ)</t>
  </si>
  <si>
    <t xml:space="preserve">         *การประเมินผลคะแนน ให้ประเมินแยกรายแห่ง/รายการ โดยถ่วงน้ำหนักแต่ละแห่ง/ รายการตามวงเงินที่ได้รับจัดสรร</t>
  </si>
  <si>
    <t xml:space="preserve">         งบประมาณ ทั้งนี้ น้ำหนักแต่ละแห่ง/รายการให้ใช้ทศนิยม 4 หลัก</t>
  </si>
  <si>
    <t xml:space="preserve">           แล้วเสร็จตามแผนงาน</t>
  </si>
  <si>
    <t xml:space="preserve">           (เป้าหมาย รวม ..47.. กลุ่มผู้ใช้น้ำพื้นฐานที่วางแผนดำเนินการในปีนี้)</t>
  </si>
  <si>
    <r>
      <t xml:space="preserve">           (เป้าหมาย รวม …60... ครั้ง)  </t>
    </r>
    <r>
      <rPr>
        <sz val="16"/>
        <color indexed="10"/>
        <rFont val="TH SarabunIT๙"/>
        <family val="2"/>
      </rPr>
      <t xml:space="preserve"> </t>
    </r>
  </si>
  <si>
    <t>รอบระยะเวลา  ๑๐  เดือน  ( ๑ ตุลาคม ๒๕๕๖  ถึง  ๓๑  กรกฎาคม  ๒๕๕๗ )</t>
  </si>
  <si>
    <t xml:space="preserve">           (เป้าหมายศึกษา รวม .......34..... โครงการ)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</si>
</sst>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%"/>
    <numFmt numFmtId="192" formatCode="0.0%"/>
    <numFmt numFmtId="193" formatCode="0.000000000000000%"/>
    <numFmt numFmtId="194" formatCode="0.00000000000000%"/>
    <numFmt numFmtId="195" formatCode="0.0"/>
    <numFmt numFmtId="196" formatCode="0.000"/>
    <numFmt numFmtId="197" formatCode="0.0000"/>
    <numFmt numFmtId="198" formatCode="0.00000"/>
    <numFmt numFmtId="199" formatCode="0.0000%"/>
    <numFmt numFmtId="200" formatCode="0.0000_ ;\-0.0000\ "/>
    <numFmt numFmtId="201" formatCode="_-* #,##0.0_-;\-* #,##0.0_-;_-* &quot;-&quot;??_-;_-@_-"/>
    <numFmt numFmtId="202" formatCode="_-* #,##0_-;\-* #,##0_-;_-* &quot;-&quot;??_-;_-@_-"/>
    <numFmt numFmtId="203" formatCode="0.00000000"/>
    <numFmt numFmtId="204" formatCode="0.0000000"/>
    <numFmt numFmtId="205" formatCode="0.000000"/>
    <numFmt numFmtId="206" formatCode="0.00000%"/>
    <numFmt numFmtId="207" formatCode="0.00;[Red]0.00"/>
    <numFmt numFmtId="208" formatCode="0.0;[Red]0.0"/>
    <numFmt numFmtId="209" formatCode="0.000;[Red]0.000"/>
    <numFmt numFmtId="210" formatCode="0.0000;[Red]0.0000"/>
    <numFmt numFmtId="211" formatCode="hh:mm:ss"/>
    <numFmt numFmtId="212" formatCode="t0.000"/>
    <numFmt numFmtId="213" formatCode="_-* #,##0.000_-;\-* #,##0.000_-;_-* &quot;-&quot;??_-;_-@_-"/>
    <numFmt numFmtId="214" formatCode="#,##0.000_ ;\-#,##0.000\ "/>
    <numFmt numFmtId="215" formatCode="t0.0"/>
    <numFmt numFmtId="216" formatCode="#,##0.00_ ;\-#,##0.00\ "/>
    <numFmt numFmtId="217" formatCode="#,##0.0_ ;\-#,##0.0\ "/>
    <numFmt numFmtId="218" formatCode="#,##0_ ;\-#,##0\ 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b/>
      <sz val="16"/>
      <name val="TH SarabunIT๙"/>
      <family val="2"/>
    </font>
    <font>
      <b/>
      <sz val="16"/>
      <color indexed="12"/>
      <name val="TH SarabunIT๙"/>
      <family val="2"/>
    </font>
    <font>
      <sz val="16"/>
      <color indexed="10"/>
      <name val="TH SarabunIT๙"/>
      <family val="2"/>
    </font>
    <font>
      <sz val="10"/>
      <name val="TH SarabunIT๙"/>
      <family val="2"/>
    </font>
    <font>
      <u val="single"/>
      <sz val="14"/>
      <name val="TH SarabunIT๙"/>
      <family val="2"/>
    </font>
    <font>
      <sz val="14"/>
      <name val="Calibri"/>
      <family val="2"/>
    </font>
    <font>
      <b/>
      <u val="single"/>
      <sz val="14"/>
      <name val="TH SarabunIT๙"/>
      <family val="2"/>
    </font>
    <font>
      <sz val="16"/>
      <color indexed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H SarabunIT๙"/>
      <family val="2"/>
    </font>
    <font>
      <sz val="14"/>
      <color indexed="10"/>
      <name val="TH SarabunIT๙"/>
      <family val="2"/>
    </font>
    <font>
      <b/>
      <sz val="16"/>
      <color indexed="10"/>
      <name val="TH SarabunIT๙"/>
      <family val="2"/>
    </font>
    <font>
      <sz val="14"/>
      <color indexed="8"/>
      <name val="TH SarabunIT๙"/>
      <family val="0"/>
    </font>
    <font>
      <sz val="12"/>
      <color indexed="8"/>
      <name val="TH SarabunIT๙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b/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50" fillId="19" borderId="5" applyNumberFormat="0" applyAlignment="0" applyProtection="0"/>
    <xf numFmtId="0" fontId="0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59" fontId="8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59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97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197" fontId="4" fillId="0" borderId="12" xfId="0" applyNumberFormat="1" applyFont="1" applyBorder="1" applyAlignment="1">
      <alignment/>
    </xf>
    <xf numFmtId="60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indent="3"/>
    </xf>
    <xf numFmtId="0" fontId="8" fillId="0" borderId="12" xfId="0" applyFont="1" applyBorder="1" applyAlignment="1">
      <alignment horizontal="left"/>
    </xf>
    <xf numFmtId="59" fontId="8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/>
    </xf>
    <xf numFmtId="59" fontId="7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5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59" fontId="4" fillId="0" borderId="12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59" fontId="7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48" applyNumberFormat="1" applyFont="1" applyAlignment="1">
      <alignment/>
    </xf>
    <xf numFmtId="0" fontId="54" fillId="0" borderId="0" xfId="0" applyFont="1" applyAlignment="1">
      <alignment/>
    </xf>
    <xf numFmtId="0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59" fontId="6" fillId="0" borderId="12" xfId="0" applyNumberFormat="1" applyFont="1" applyBorder="1" applyAlignment="1">
      <alignment horizontal="center"/>
    </xf>
    <xf numFmtId="212" fontId="6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0" fontId="3" fillId="0" borderId="0" xfId="48" applyNumberFormat="1" applyFont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2" fontId="56" fillId="0" borderId="12" xfId="0" applyNumberFormat="1" applyFont="1" applyBorder="1" applyAlignment="1">
      <alignment horizontal="center"/>
    </xf>
    <xf numFmtId="197" fontId="56" fillId="0" borderId="12" xfId="0" applyNumberFormat="1" applyFont="1" applyBorder="1" applyAlignment="1">
      <alignment horizontal="center"/>
    </xf>
    <xf numFmtId="2" fontId="56" fillId="0" borderId="13" xfId="0" applyNumberFormat="1" applyFont="1" applyBorder="1" applyAlignment="1">
      <alignment horizontal="center" vertical="center"/>
    </xf>
    <xf numFmtId="197" fontId="56" fillId="0" borderId="13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10" fontId="56" fillId="0" borderId="16" xfId="0" applyNumberFormat="1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/>
    </xf>
    <xf numFmtId="200" fontId="7" fillId="0" borderId="18" xfId="0" applyNumberFormat="1" applyFont="1" applyBorder="1" applyAlignment="1">
      <alignment horizontal="center"/>
    </xf>
    <xf numFmtId="197" fontId="7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32" borderId="12" xfId="0" applyFont="1" applyFill="1" applyBorder="1" applyAlignment="1">
      <alignment horizontal="center"/>
    </xf>
    <xf numFmtId="0" fontId="4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1" fontId="4" fillId="0" borderId="12" xfId="0" applyNumberFormat="1" applyFont="1" applyBorder="1" applyAlignment="1">
      <alignment horizontal="center"/>
    </xf>
    <xf numFmtId="1" fontId="56" fillId="0" borderId="12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4" fillId="32" borderId="13" xfId="0" applyFont="1" applyFill="1" applyBorder="1" applyAlignment="1">
      <alignment/>
    </xf>
    <xf numFmtId="0" fontId="6" fillId="32" borderId="12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4" fillId="32" borderId="12" xfId="0" applyNumberFormat="1" applyFont="1" applyFill="1" applyBorder="1" applyAlignment="1">
      <alignment horizontal="center"/>
    </xf>
    <xf numFmtId="0" fontId="56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" fillId="32" borderId="12" xfId="48" applyNumberFormat="1" applyFont="1" applyFill="1" applyBorder="1" applyAlignment="1">
      <alignment horizontal="center"/>
    </xf>
    <xf numFmtId="0" fontId="56" fillId="0" borderId="12" xfId="0" applyNumberFormat="1" applyFont="1" applyBorder="1" applyAlignment="1">
      <alignment horizontal="center"/>
    </xf>
    <xf numFmtId="0" fontId="4" fillId="32" borderId="12" xfId="38" applyNumberFormat="1" applyFont="1" applyFill="1" applyBorder="1" applyAlignment="1">
      <alignment horizontal="center"/>
    </xf>
    <xf numFmtId="0" fontId="4" fillId="0" borderId="12" xfId="38" applyNumberFormat="1" applyFont="1" applyBorder="1" applyAlignment="1">
      <alignment horizontal="center"/>
    </xf>
    <xf numFmtId="0" fontId="4" fillId="0" borderId="12" xfId="0" applyNumberFormat="1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56" fillId="0" borderId="16" xfId="0" applyNumberFormat="1" applyFont="1" applyBorder="1" applyAlignment="1">
      <alignment horizontal="center"/>
    </xf>
    <xf numFmtId="0" fontId="56" fillId="0" borderId="0" xfId="0" applyNumberFormat="1" applyFont="1" applyBorder="1" applyAlignment="1">
      <alignment/>
    </xf>
    <xf numFmtId="0" fontId="56" fillId="0" borderId="0" xfId="0" applyNumberFormat="1" applyFont="1" applyAlignment="1">
      <alignment/>
    </xf>
    <xf numFmtId="2" fontId="4" fillId="32" borderId="12" xfId="48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57" fillId="0" borderId="23" xfId="0" applyFont="1" applyBorder="1" applyAlignment="1">
      <alignment horizontal="right"/>
    </xf>
    <xf numFmtId="0" fontId="57" fillId="0" borderId="24" xfId="0" applyFont="1" applyBorder="1" applyAlignment="1">
      <alignment horizontal="right"/>
    </xf>
    <xf numFmtId="0" fontId="57" fillId="0" borderId="25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4876800</xdr:colOff>
      <xdr:row>69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4876800" y="20269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4876800</xdr:colOff>
      <xdr:row>69</xdr:row>
      <xdr:rowOff>123825</xdr:rowOff>
    </xdr:from>
    <xdr:ext cx="190500" cy="257175"/>
    <xdr:sp>
      <xdr:nvSpPr>
        <xdr:cNvPr id="2" name="TextBox 1"/>
        <xdr:cNvSpPr txBox="1">
          <a:spLocks noChangeArrowheads="1"/>
        </xdr:cNvSpPr>
      </xdr:nvSpPr>
      <xdr:spPr>
        <a:xfrm>
          <a:off x="4876800" y="202692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2638425</xdr:colOff>
      <xdr:row>95</xdr:row>
      <xdr:rowOff>47625</xdr:rowOff>
    </xdr:from>
    <xdr:to>
      <xdr:col>1</xdr:col>
      <xdr:colOff>352425</xdr:colOff>
      <xdr:row>98</xdr:row>
      <xdr:rowOff>295275</xdr:rowOff>
    </xdr:to>
    <xdr:grpSp>
      <xdr:nvGrpSpPr>
        <xdr:cNvPr id="3" name="กลุ่ม 22"/>
        <xdr:cNvGrpSpPr>
          <a:grpSpLocks/>
        </xdr:cNvGrpSpPr>
      </xdr:nvGrpSpPr>
      <xdr:grpSpPr>
        <a:xfrm>
          <a:off x="2638425" y="27698700"/>
          <a:ext cx="2647950" cy="1019175"/>
          <a:chOff x="2866233" y="28060650"/>
          <a:chExt cx="2654300" cy="677863"/>
        </a:xfrm>
        <a:solidFill>
          <a:srgbClr val="FFFFFF"/>
        </a:solidFill>
      </xdr:grpSpPr>
      <xdr:sp>
        <xdr:nvSpPr>
          <xdr:cNvPr id="4" name="ตัวเชื่อมต่อตรง 4"/>
          <xdr:cNvSpPr>
            <a:spLocks/>
          </xdr:cNvSpPr>
        </xdr:nvSpPr>
        <xdr:spPr>
          <a:xfrm rot="5400000">
            <a:off x="2527811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ตัวเชื่อมต่อตรง 5"/>
          <xdr:cNvSpPr>
            <a:spLocks/>
          </xdr:cNvSpPr>
        </xdr:nvSpPr>
        <xdr:spPr>
          <a:xfrm rot="5400000">
            <a:off x="2994303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ตัวเชื่อมต่อตรง 6"/>
          <xdr:cNvSpPr>
            <a:spLocks/>
          </xdr:cNvSpPr>
        </xdr:nvSpPr>
        <xdr:spPr>
          <a:xfrm rot="5400000">
            <a:off x="3470750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ตัวเชื่อมต่อตรง 7"/>
          <xdr:cNvSpPr>
            <a:spLocks/>
          </xdr:cNvSpPr>
        </xdr:nvSpPr>
        <xdr:spPr>
          <a:xfrm rot="5400000">
            <a:off x="3927953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ตัวเชื่อมต่อตรง 8"/>
          <xdr:cNvSpPr>
            <a:spLocks/>
          </xdr:cNvSpPr>
        </xdr:nvSpPr>
        <xdr:spPr>
          <a:xfrm rot="5400000">
            <a:off x="4385156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ตัวเชื่อมต่อตรง 9"/>
          <xdr:cNvSpPr>
            <a:spLocks/>
          </xdr:cNvSpPr>
        </xdr:nvSpPr>
        <xdr:spPr>
          <a:xfrm rot="5400000">
            <a:off x="4842359" y="28399582"/>
            <a:ext cx="6781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ตัวเชื่อมต่อตรง 10"/>
          <xdr:cNvSpPr>
            <a:spLocks/>
          </xdr:cNvSpPr>
        </xdr:nvSpPr>
        <xdr:spPr>
          <a:xfrm>
            <a:off x="2866233" y="28060650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ตัวเชื่อมต่อตรง 11"/>
          <xdr:cNvSpPr>
            <a:spLocks/>
          </xdr:cNvSpPr>
        </xdr:nvSpPr>
        <xdr:spPr>
          <a:xfrm>
            <a:off x="2866233" y="28738513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ตัวเชื่อมต่อตรง 12"/>
          <xdr:cNvSpPr>
            <a:spLocks/>
          </xdr:cNvSpPr>
        </xdr:nvSpPr>
        <xdr:spPr>
          <a:xfrm>
            <a:off x="2866233" y="28225371"/>
            <a:ext cx="231521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2724150</xdr:colOff>
      <xdr:row>95</xdr:row>
      <xdr:rowOff>57150</xdr:rowOff>
    </xdr:from>
    <xdr:ext cx="276225" cy="333375"/>
    <xdr:sp>
      <xdr:nvSpPr>
        <xdr:cNvPr id="13" name="TextBox 13"/>
        <xdr:cNvSpPr txBox="1">
          <a:spLocks noChangeArrowheads="1"/>
        </xdr:cNvSpPr>
      </xdr:nvSpPr>
      <xdr:spPr>
        <a:xfrm>
          <a:off x="2724150" y="277082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๑</a:t>
          </a:r>
        </a:p>
      </xdr:txBody>
    </xdr:sp>
    <xdr:clientData/>
  </xdr:oneCellAnchor>
  <xdr:oneCellAnchor>
    <xdr:from>
      <xdr:col>0</xdr:col>
      <xdr:colOff>3190875</xdr:colOff>
      <xdr:row>95</xdr:row>
      <xdr:rowOff>47625</xdr:rowOff>
    </xdr:from>
    <xdr:ext cx="276225" cy="333375"/>
    <xdr:sp>
      <xdr:nvSpPr>
        <xdr:cNvPr id="14" name="TextBox 14"/>
        <xdr:cNvSpPr txBox="1">
          <a:spLocks noChangeArrowheads="1"/>
        </xdr:cNvSpPr>
      </xdr:nvSpPr>
      <xdr:spPr>
        <a:xfrm>
          <a:off x="3190875" y="27698700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๒</a:t>
          </a:r>
        </a:p>
      </xdr:txBody>
    </xdr:sp>
    <xdr:clientData/>
  </xdr:oneCellAnchor>
  <xdr:oneCellAnchor>
    <xdr:from>
      <xdr:col>0</xdr:col>
      <xdr:colOff>3657600</xdr:colOff>
      <xdr:row>95</xdr:row>
      <xdr:rowOff>47625</xdr:rowOff>
    </xdr:from>
    <xdr:ext cx="304800" cy="295275"/>
    <xdr:sp>
      <xdr:nvSpPr>
        <xdr:cNvPr id="15" name="TextBox 15"/>
        <xdr:cNvSpPr txBox="1">
          <a:spLocks noChangeArrowheads="1"/>
        </xdr:cNvSpPr>
      </xdr:nvSpPr>
      <xdr:spPr>
        <a:xfrm>
          <a:off x="3657600" y="27698700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๓</a:t>
          </a:r>
        </a:p>
      </xdr:txBody>
    </xdr:sp>
    <xdr:clientData/>
  </xdr:oneCellAnchor>
  <xdr:oneCellAnchor>
    <xdr:from>
      <xdr:col>0</xdr:col>
      <xdr:colOff>4124325</xdr:colOff>
      <xdr:row>95</xdr:row>
      <xdr:rowOff>57150</xdr:rowOff>
    </xdr:from>
    <xdr:ext cx="276225" cy="333375"/>
    <xdr:sp>
      <xdr:nvSpPr>
        <xdr:cNvPr id="16" name="TextBox 16"/>
        <xdr:cNvSpPr txBox="1">
          <a:spLocks noChangeArrowheads="1"/>
        </xdr:cNvSpPr>
      </xdr:nvSpPr>
      <xdr:spPr>
        <a:xfrm>
          <a:off x="4124325" y="277082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๔</a:t>
          </a:r>
        </a:p>
      </xdr:txBody>
    </xdr:sp>
    <xdr:clientData/>
  </xdr:oneCellAnchor>
  <xdr:oneCellAnchor>
    <xdr:from>
      <xdr:col>0</xdr:col>
      <xdr:colOff>4572000</xdr:colOff>
      <xdr:row>95</xdr:row>
      <xdr:rowOff>57150</xdr:rowOff>
    </xdr:from>
    <xdr:ext cx="276225" cy="333375"/>
    <xdr:sp>
      <xdr:nvSpPr>
        <xdr:cNvPr id="17" name="TextBox 17"/>
        <xdr:cNvSpPr txBox="1">
          <a:spLocks noChangeArrowheads="1"/>
        </xdr:cNvSpPr>
      </xdr:nvSpPr>
      <xdr:spPr>
        <a:xfrm>
          <a:off x="4572000" y="27708225"/>
          <a:ext cx="276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๕</a:t>
          </a:r>
        </a:p>
      </xdr:txBody>
    </xdr:sp>
    <xdr:clientData/>
  </xdr:oneCellAnchor>
  <xdr:oneCellAnchor>
    <xdr:from>
      <xdr:col>0</xdr:col>
      <xdr:colOff>2733675</xdr:colOff>
      <xdr:row>96</xdr:row>
      <xdr:rowOff>9525</xdr:rowOff>
    </xdr:from>
    <xdr:ext cx="333375" cy="266700"/>
    <xdr:sp>
      <xdr:nvSpPr>
        <xdr:cNvPr id="18" name="TextBox 18"/>
        <xdr:cNvSpPr txBox="1">
          <a:spLocks noChangeArrowheads="1"/>
        </xdr:cNvSpPr>
      </xdr:nvSpPr>
      <xdr:spPr>
        <a:xfrm>
          <a:off x="2733675" y="279177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0</xdr:col>
      <xdr:colOff>3181350</xdr:colOff>
      <xdr:row>96</xdr:row>
      <xdr:rowOff>9525</xdr:rowOff>
    </xdr:from>
    <xdr:ext cx="333375" cy="266700"/>
    <xdr:sp>
      <xdr:nvSpPr>
        <xdr:cNvPr id="19" name="TextBox 19"/>
        <xdr:cNvSpPr txBox="1">
          <a:spLocks noChangeArrowheads="1"/>
        </xdr:cNvSpPr>
      </xdr:nvSpPr>
      <xdr:spPr>
        <a:xfrm>
          <a:off x="3181350" y="27917775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๗๕</a:t>
          </a:r>
        </a:p>
      </xdr:txBody>
    </xdr:sp>
    <xdr:clientData/>
  </xdr:oneCellAnchor>
  <xdr:oneCellAnchor>
    <xdr:from>
      <xdr:col>0</xdr:col>
      <xdr:colOff>3590925</xdr:colOff>
      <xdr:row>96</xdr:row>
      <xdr:rowOff>9525</xdr:rowOff>
    </xdr:from>
    <xdr:ext cx="438150" cy="266700"/>
    <xdr:sp>
      <xdr:nvSpPr>
        <xdr:cNvPr id="20" name="TextBox 20"/>
        <xdr:cNvSpPr txBox="1">
          <a:spLocks noChangeArrowheads="1"/>
        </xdr:cNvSpPr>
      </xdr:nvSpPr>
      <xdr:spPr>
        <a:xfrm>
          <a:off x="3590925" y="27917775"/>
          <a:ext cx="438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4038600</xdr:colOff>
      <xdr:row>96</xdr:row>
      <xdr:rowOff>9525</xdr:rowOff>
    </xdr:from>
    <xdr:ext cx="400050" cy="266700"/>
    <xdr:sp>
      <xdr:nvSpPr>
        <xdr:cNvPr id="21" name="TextBox 21"/>
        <xdr:cNvSpPr txBox="1">
          <a:spLocks noChangeArrowheads="1"/>
        </xdr:cNvSpPr>
      </xdr:nvSpPr>
      <xdr:spPr>
        <a:xfrm>
          <a:off x="4038600" y="27917775"/>
          <a:ext cx="4000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4514850</xdr:colOff>
      <xdr:row>96</xdr:row>
      <xdr:rowOff>9525</xdr:rowOff>
    </xdr:from>
    <xdr:ext cx="495300" cy="266700"/>
    <xdr:sp>
      <xdr:nvSpPr>
        <xdr:cNvPr id="22" name="TextBox 22"/>
        <xdr:cNvSpPr txBox="1">
          <a:spLocks noChangeArrowheads="1"/>
        </xdr:cNvSpPr>
      </xdr:nvSpPr>
      <xdr:spPr>
        <a:xfrm>
          <a:off x="4514850" y="27917775"/>
          <a:ext cx="495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0</xdr:col>
      <xdr:colOff>3990975</xdr:colOff>
      <xdr:row>97</xdr:row>
      <xdr:rowOff>9525</xdr:rowOff>
    </xdr:from>
    <xdr:ext cx="571500" cy="266700"/>
    <xdr:sp>
      <xdr:nvSpPr>
        <xdr:cNvPr id="23" name="TextBox 23"/>
        <xdr:cNvSpPr txBox="1">
          <a:spLocks noChangeArrowheads="1"/>
        </xdr:cNvSpPr>
      </xdr:nvSpPr>
      <xdr:spPr>
        <a:xfrm>
          <a:off x="3990975" y="281749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เสร็จก่อน</a:t>
          </a:r>
        </a:p>
      </xdr:txBody>
    </xdr:sp>
    <xdr:clientData/>
  </xdr:oneCellAnchor>
  <xdr:oneCellAnchor>
    <xdr:from>
      <xdr:col>0</xdr:col>
      <xdr:colOff>4457700</xdr:colOff>
      <xdr:row>97</xdr:row>
      <xdr:rowOff>9525</xdr:rowOff>
    </xdr:from>
    <xdr:ext cx="666750" cy="438150"/>
    <xdr:sp>
      <xdr:nvSpPr>
        <xdr:cNvPr id="24" name="TextBox 24"/>
        <xdr:cNvSpPr txBox="1">
          <a:spLocks noChangeArrowheads="1"/>
        </xdr:cNvSpPr>
      </xdr:nvSpPr>
      <xdr:spPr>
        <a:xfrm>
          <a:off x="4457700" y="28174950"/>
          <a:ext cx="6667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เสร็จก่อน</a:t>
          </a:r>
        </a:p>
      </xdr:txBody>
    </xdr:sp>
    <xdr:clientData/>
  </xdr:oneCellAnchor>
  <xdr:oneCellAnchor>
    <xdr:from>
      <xdr:col>0</xdr:col>
      <xdr:colOff>4010025</xdr:colOff>
      <xdr:row>97</xdr:row>
      <xdr:rowOff>247650</xdr:rowOff>
    </xdr:from>
    <xdr:ext cx="600075" cy="266700"/>
    <xdr:sp>
      <xdr:nvSpPr>
        <xdr:cNvPr id="25" name="TextBox 25"/>
        <xdr:cNvSpPr txBox="1">
          <a:spLocks noChangeArrowheads="1"/>
        </xdr:cNvSpPr>
      </xdr:nvSpPr>
      <xdr:spPr>
        <a:xfrm>
          <a:off x="4010025" y="28413075"/>
          <a:ext cx="600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 ก.ย.</a:t>
          </a:r>
        </a:p>
      </xdr:txBody>
    </xdr:sp>
    <xdr:clientData/>
  </xdr:oneCellAnchor>
  <xdr:oneCellAnchor>
    <xdr:from>
      <xdr:col>0</xdr:col>
      <xdr:colOff>4533900</xdr:colOff>
      <xdr:row>97</xdr:row>
      <xdr:rowOff>247650</xdr:rowOff>
    </xdr:from>
    <xdr:ext cx="485775" cy="438150"/>
    <xdr:sp>
      <xdr:nvSpPr>
        <xdr:cNvPr id="26" name="TextBox 26"/>
        <xdr:cNvSpPr txBox="1">
          <a:spLocks noChangeArrowheads="1"/>
        </xdr:cNvSpPr>
      </xdr:nvSpPr>
      <xdr:spPr>
        <a:xfrm>
          <a:off x="4533900" y="28413075"/>
          <a:ext cx="485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ก.ย.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K103"/>
  <sheetViews>
    <sheetView tabSelected="1" zoomScalePageLayoutView="0" workbookViewId="0" topLeftCell="A36">
      <selection activeCell="F47" sqref="F47"/>
    </sheetView>
  </sheetViews>
  <sheetFormatPr defaultColWidth="9.140625" defaultRowHeight="12.75"/>
  <cols>
    <col min="1" max="1" width="74.00390625" style="1" customWidth="1"/>
    <col min="2" max="7" width="6.421875" style="1" customWidth="1"/>
    <col min="8" max="8" width="12.7109375" style="84" customWidth="1"/>
    <col min="9" max="9" width="8.140625" style="55" customWidth="1"/>
    <col min="10" max="10" width="11.00390625" style="55" customWidth="1"/>
    <col min="11" max="11" width="14.421875" style="66" customWidth="1"/>
    <col min="12" max="16384" width="9.140625" style="1" customWidth="1"/>
  </cols>
  <sheetData>
    <row r="1" spans="1:10" ht="20.25">
      <c r="A1" s="93" t="s">
        <v>106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0.25">
      <c r="A2" s="94" t="s">
        <v>24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20.25">
      <c r="A3" s="95" t="s">
        <v>131</v>
      </c>
      <c r="B3" s="95"/>
      <c r="C3" s="95"/>
      <c r="D3" s="95"/>
      <c r="E3" s="95"/>
      <c r="F3" s="95"/>
      <c r="G3" s="95"/>
      <c r="H3" s="95"/>
      <c r="I3" s="95"/>
      <c r="J3" s="95"/>
    </row>
    <row r="4" spans="1:11" ht="20.25">
      <c r="A4" s="7" t="s">
        <v>0</v>
      </c>
      <c r="B4" s="7" t="s">
        <v>3</v>
      </c>
      <c r="C4" s="96" t="s">
        <v>9</v>
      </c>
      <c r="D4" s="97"/>
      <c r="E4" s="97"/>
      <c r="F4" s="97"/>
      <c r="G4" s="98"/>
      <c r="H4" s="99" t="s">
        <v>2</v>
      </c>
      <c r="I4" s="28" t="s">
        <v>6</v>
      </c>
      <c r="J4" s="2" t="s">
        <v>10</v>
      </c>
      <c r="K4" s="67" t="s">
        <v>25</v>
      </c>
    </row>
    <row r="5" spans="1:11" ht="20.25">
      <c r="A5" s="8" t="s">
        <v>1</v>
      </c>
      <c r="B5" s="29" t="s">
        <v>5</v>
      </c>
      <c r="C5" s="30">
        <v>1</v>
      </c>
      <c r="D5" s="34">
        <v>2</v>
      </c>
      <c r="E5" s="30">
        <v>3</v>
      </c>
      <c r="F5" s="30">
        <v>4</v>
      </c>
      <c r="G5" s="30">
        <v>5</v>
      </c>
      <c r="H5" s="100"/>
      <c r="I5" s="31" t="s">
        <v>4</v>
      </c>
      <c r="J5" s="3" t="s">
        <v>7</v>
      </c>
      <c r="K5" s="68" t="s">
        <v>26</v>
      </c>
    </row>
    <row r="6" spans="1:11" ht="20.25">
      <c r="A6" s="9" t="s">
        <v>36</v>
      </c>
      <c r="B6" s="10">
        <f>SUM(B7:B20)</f>
        <v>24</v>
      </c>
      <c r="C6" s="11"/>
      <c r="D6" s="11"/>
      <c r="E6" s="11"/>
      <c r="F6" s="11"/>
      <c r="G6" s="11"/>
      <c r="H6" s="74"/>
      <c r="I6" s="50"/>
      <c r="J6" s="51"/>
      <c r="K6" s="69"/>
    </row>
    <row r="7" spans="1:11" ht="23.25" customHeight="1">
      <c r="A7" s="16" t="s">
        <v>97</v>
      </c>
      <c r="B7" s="12">
        <v>0</v>
      </c>
      <c r="C7" s="13" t="s">
        <v>37</v>
      </c>
      <c r="D7" s="13" t="s">
        <v>37</v>
      </c>
      <c r="E7" s="13" t="s">
        <v>37</v>
      </c>
      <c r="F7" s="13" t="s">
        <v>37</v>
      </c>
      <c r="G7" s="13" t="s">
        <v>37</v>
      </c>
      <c r="H7" s="75" t="s">
        <v>37</v>
      </c>
      <c r="I7" s="14" t="s">
        <v>37</v>
      </c>
      <c r="J7" s="15" t="s">
        <v>37</v>
      </c>
      <c r="K7" s="61"/>
    </row>
    <row r="8" spans="1:11" ht="23.25" customHeight="1">
      <c r="A8" s="16" t="s">
        <v>29</v>
      </c>
      <c r="B8" s="12"/>
      <c r="C8" s="13"/>
      <c r="D8" s="13"/>
      <c r="E8" s="13"/>
      <c r="F8" s="13"/>
      <c r="G8" s="13"/>
      <c r="H8" s="75"/>
      <c r="I8" s="14"/>
      <c r="J8" s="15"/>
      <c r="K8" s="61"/>
    </row>
    <row r="9" spans="1:11" ht="23.25" customHeight="1">
      <c r="A9" s="16" t="s">
        <v>98</v>
      </c>
      <c r="B9" s="12">
        <v>0</v>
      </c>
      <c r="C9" s="13">
        <v>40</v>
      </c>
      <c r="D9" s="13">
        <v>55</v>
      </c>
      <c r="E9" s="13">
        <v>70</v>
      </c>
      <c r="F9" s="13">
        <v>85</v>
      </c>
      <c r="G9" s="13">
        <v>100</v>
      </c>
      <c r="H9" s="75" t="s">
        <v>37</v>
      </c>
      <c r="I9" s="14" t="s">
        <v>37</v>
      </c>
      <c r="J9" s="15" t="s">
        <v>37</v>
      </c>
      <c r="K9" s="61"/>
    </row>
    <row r="10" spans="1:11" ht="23.25" customHeight="1">
      <c r="A10" s="16" t="s">
        <v>30</v>
      </c>
      <c r="B10" s="12"/>
      <c r="C10" s="13"/>
      <c r="D10" s="13"/>
      <c r="E10" s="13"/>
      <c r="F10" s="13"/>
      <c r="G10" s="13"/>
      <c r="H10" s="75"/>
      <c r="I10" s="14"/>
      <c r="J10" s="15"/>
      <c r="K10" s="61"/>
    </row>
    <row r="11" spans="1:11" ht="23.25" customHeight="1">
      <c r="A11" s="16" t="s">
        <v>99</v>
      </c>
      <c r="B11" s="12">
        <v>9</v>
      </c>
      <c r="C11" s="12">
        <v>50</v>
      </c>
      <c r="D11" s="12">
        <v>75</v>
      </c>
      <c r="E11" s="12">
        <v>100</v>
      </c>
      <c r="F11" s="12">
        <v>100</v>
      </c>
      <c r="G11" s="12">
        <v>100</v>
      </c>
      <c r="H11" s="76">
        <v>85</v>
      </c>
      <c r="I11" s="64">
        <v>2</v>
      </c>
      <c r="J11" s="15">
        <f>+(B11/B90)*I11</f>
        <v>0.23376623376623376</v>
      </c>
      <c r="K11" s="61" t="s">
        <v>14</v>
      </c>
    </row>
    <row r="12" spans="1:11" ht="23.25" customHeight="1">
      <c r="A12" s="16" t="s">
        <v>108</v>
      </c>
      <c r="B12" s="13"/>
      <c r="C12" s="13"/>
      <c r="D12" s="13"/>
      <c r="E12" s="13"/>
      <c r="F12" s="5" t="s">
        <v>38</v>
      </c>
      <c r="G12" s="5" t="s">
        <v>38</v>
      </c>
      <c r="H12" s="75"/>
      <c r="I12" s="14"/>
      <c r="J12" s="15"/>
      <c r="K12" s="61"/>
    </row>
    <row r="13" spans="1:11" ht="23.25" customHeight="1">
      <c r="A13" s="16"/>
      <c r="B13" s="52"/>
      <c r="C13" s="52"/>
      <c r="D13" s="52"/>
      <c r="E13" s="52"/>
      <c r="F13" s="39" t="s">
        <v>39</v>
      </c>
      <c r="G13" s="39" t="s">
        <v>40</v>
      </c>
      <c r="H13" s="77"/>
      <c r="I13" s="48"/>
      <c r="J13" s="49"/>
      <c r="K13" s="61"/>
    </row>
    <row r="14" spans="1:11" ht="23.25" customHeight="1">
      <c r="A14" s="16" t="s">
        <v>100</v>
      </c>
      <c r="B14" s="12">
        <v>9</v>
      </c>
      <c r="C14" s="40" t="s">
        <v>41</v>
      </c>
      <c r="D14" s="40" t="s">
        <v>41</v>
      </c>
      <c r="E14" s="40" t="s">
        <v>41</v>
      </c>
      <c r="F14" s="40" t="s">
        <v>41</v>
      </c>
      <c r="G14" s="40" t="s">
        <v>41</v>
      </c>
      <c r="H14" s="76">
        <v>89.15</v>
      </c>
      <c r="I14" s="64">
        <v>1</v>
      </c>
      <c r="J14" s="15">
        <f>+(B14/B90)*I14</f>
        <v>0.11688311688311688</v>
      </c>
      <c r="K14" s="61" t="s">
        <v>15</v>
      </c>
    </row>
    <row r="15" spans="1:11" ht="23.25" customHeight="1">
      <c r="A15" s="16" t="s">
        <v>107</v>
      </c>
      <c r="B15" s="13"/>
      <c r="C15" s="5" t="s">
        <v>109</v>
      </c>
      <c r="D15" s="5" t="s">
        <v>110</v>
      </c>
      <c r="E15" s="5"/>
      <c r="F15" s="5" t="s">
        <v>111</v>
      </c>
      <c r="G15" s="5" t="s">
        <v>112</v>
      </c>
      <c r="H15" s="75"/>
      <c r="I15" s="17"/>
      <c r="J15" s="18"/>
      <c r="K15" s="61"/>
    </row>
    <row r="16" spans="1:11" ht="23.25" customHeight="1">
      <c r="A16" s="16" t="s">
        <v>31</v>
      </c>
      <c r="B16" s="12">
        <v>3</v>
      </c>
      <c r="C16" s="40" t="s">
        <v>41</v>
      </c>
      <c r="D16" s="40" t="s">
        <v>41</v>
      </c>
      <c r="E16" s="40" t="s">
        <v>41</v>
      </c>
      <c r="F16" s="40" t="s">
        <v>41</v>
      </c>
      <c r="G16" s="40" t="s">
        <v>41</v>
      </c>
      <c r="H16" s="76">
        <v>83.17</v>
      </c>
      <c r="I16" s="64">
        <v>1</v>
      </c>
      <c r="J16" s="15">
        <f>+(B16/B90)*I16</f>
        <v>0.03896103896103896</v>
      </c>
      <c r="K16" s="61" t="s">
        <v>15</v>
      </c>
    </row>
    <row r="17" spans="1:11" ht="23.25" customHeight="1">
      <c r="A17" s="16" t="s">
        <v>101</v>
      </c>
      <c r="B17" s="12"/>
      <c r="C17" s="5" t="s">
        <v>114</v>
      </c>
      <c r="D17" s="5" t="s">
        <v>115</v>
      </c>
      <c r="E17" s="5" t="s">
        <v>42</v>
      </c>
      <c r="F17" s="5" t="s">
        <v>43</v>
      </c>
      <c r="G17" s="5"/>
      <c r="H17" s="75"/>
      <c r="I17" s="14"/>
      <c r="J17" s="15"/>
      <c r="K17" s="61"/>
    </row>
    <row r="18" spans="1:11" ht="23.25" customHeight="1">
      <c r="A18" s="16" t="s">
        <v>113</v>
      </c>
      <c r="B18" s="13"/>
      <c r="C18" s="13"/>
      <c r="D18" s="13"/>
      <c r="E18" s="13"/>
      <c r="F18" s="13"/>
      <c r="G18" s="13"/>
      <c r="H18" s="75"/>
      <c r="I18" s="14"/>
      <c r="J18" s="15"/>
      <c r="K18" s="61"/>
    </row>
    <row r="19" spans="1:11" ht="23.25" customHeight="1">
      <c r="A19" s="43" t="s">
        <v>32</v>
      </c>
      <c r="B19" s="12">
        <v>3</v>
      </c>
      <c r="C19" s="41">
        <v>0.245</v>
      </c>
      <c r="D19" s="38">
        <v>0.195</v>
      </c>
      <c r="E19" s="38">
        <v>0.145</v>
      </c>
      <c r="F19" s="38">
        <v>0.095</v>
      </c>
      <c r="G19" s="38">
        <v>0.045</v>
      </c>
      <c r="H19" s="78">
        <v>0</v>
      </c>
      <c r="I19" s="64">
        <v>5</v>
      </c>
      <c r="J19" s="15">
        <f>+(B19/B90)*I19</f>
        <v>0.19480519480519481</v>
      </c>
      <c r="K19" s="61" t="s">
        <v>16</v>
      </c>
    </row>
    <row r="20" spans="1:11" ht="23.25" customHeight="1">
      <c r="A20" s="43" t="s">
        <v>35</v>
      </c>
      <c r="B20" s="12"/>
      <c r="C20" s="19"/>
      <c r="D20" s="19"/>
      <c r="E20" s="19"/>
      <c r="F20" s="19"/>
      <c r="G20" s="19"/>
      <c r="H20" s="79"/>
      <c r="I20" s="14"/>
      <c r="J20" s="15"/>
      <c r="K20" s="61"/>
    </row>
    <row r="21" spans="1:11" ht="23.25" customHeight="1">
      <c r="A21" s="20" t="s">
        <v>8</v>
      </c>
      <c r="B21" s="13"/>
      <c r="C21" s="13"/>
      <c r="D21" s="13"/>
      <c r="E21" s="13"/>
      <c r="F21" s="13"/>
      <c r="G21" s="13"/>
      <c r="H21" s="75"/>
      <c r="I21" s="14"/>
      <c r="J21" s="15"/>
      <c r="K21" s="61"/>
    </row>
    <row r="22" spans="1:11" ht="23.25" customHeight="1">
      <c r="A22" s="21" t="s">
        <v>44</v>
      </c>
      <c r="B22" s="22">
        <f>SUM(B23:B27)</f>
        <v>9</v>
      </c>
      <c r="C22" s="13"/>
      <c r="D22" s="13"/>
      <c r="E22" s="13"/>
      <c r="F22" s="13"/>
      <c r="G22" s="13"/>
      <c r="H22" s="80"/>
      <c r="I22" s="17"/>
      <c r="J22" s="18"/>
      <c r="K22" s="61"/>
    </row>
    <row r="23" spans="1:11" ht="23.25" customHeight="1">
      <c r="A23" s="16" t="s">
        <v>116</v>
      </c>
      <c r="B23" s="12">
        <v>3</v>
      </c>
      <c r="C23" s="13">
        <v>80</v>
      </c>
      <c r="D23" s="13">
        <v>85</v>
      </c>
      <c r="E23" s="13">
        <v>90</v>
      </c>
      <c r="F23" s="13">
        <v>95</v>
      </c>
      <c r="G23" s="13">
        <v>100</v>
      </c>
      <c r="H23" s="76">
        <v>95</v>
      </c>
      <c r="I23" s="64">
        <v>4</v>
      </c>
      <c r="J23" s="15">
        <f>+(B23/B90)*I23</f>
        <v>0.15584415584415584</v>
      </c>
      <c r="K23" s="61" t="s">
        <v>28</v>
      </c>
    </row>
    <row r="24" spans="1:11" ht="23.25" customHeight="1">
      <c r="A24" s="16" t="s">
        <v>45</v>
      </c>
      <c r="B24" s="12">
        <v>3</v>
      </c>
      <c r="C24" s="13">
        <v>65</v>
      </c>
      <c r="D24" s="13">
        <v>70</v>
      </c>
      <c r="E24" s="13">
        <v>75</v>
      </c>
      <c r="F24" s="13">
        <v>80</v>
      </c>
      <c r="G24" s="13">
        <v>85</v>
      </c>
      <c r="H24" s="76">
        <v>95</v>
      </c>
      <c r="I24" s="64">
        <v>5</v>
      </c>
      <c r="J24" s="15">
        <f>+(B24/B90)*I24</f>
        <v>0.19480519480519481</v>
      </c>
      <c r="K24" s="61" t="s">
        <v>16</v>
      </c>
    </row>
    <row r="25" spans="1:11" ht="23.25" customHeight="1">
      <c r="A25" s="16" t="s">
        <v>46</v>
      </c>
      <c r="B25" s="12">
        <v>3</v>
      </c>
      <c r="C25" s="13">
        <v>80</v>
      </c>
      <c r="D25" s="13">
        <v>85</v>
      </c>
      <c r="E25" s="13">
        <v>90</v>
      </c>
      <c r="F25" s="13">
        <v>95</v>
      </c>
      <c r="G25" s="13">
        <v>100</v>
      </c>
      <c r="H25" s="76">
        <v>100</v>
      </c>
      <c r="I25" s="64">
        <v>5</v>
      </c>
      <c r="J25" s="15">
        <f>+(B25/B90)*I25</f>
        <v>0.19480519480519481</v>
      </c>
      <c r="K25" s="61" t="s">
        <v>17</v>
      </c>
    </row>
    <row r="26" spans="1:11" ht="23.25" customHeight="1">
      <c r="A26" s="16" t="s">
        <v>48</v>
      </c>
      <c r="B26" s="12"/>
      <c r="C26" s="13"/>
      <c r="D26" s="13"/>
      <c r="E26" s="13"/>
      <c r="F26" s="13"/>
      <c r="G26" s="13"/>
      <c r="H26" s="77"/>
      <c r="I26" s="52"/>
      <c r="J26" s="49"/>
      <c r="K26" s="61"/>
    </row>
    <row r="27" spans="1:11" ht="23.25" customHeight="1">
      <c r="A27" s="16" t="s">
        <v>49</v>
      </c>
      <c r="B27" s="12">
        <v>0</v>
      </c>
      <c r="C27" s="12" t="s">
        <v>37</v>
      </c>
      <c r="D27" s="12" t="s">
        <v>37</v>
      </c>
      <c r="E27" s="12" t="s">
        <v>37</v>
      </c>
      <c r="F27" s="12" t="s">
        <v>37</v>
      </c>
      <c r="G27" s="12" t="s">
        <v>37</v>
      </c>
      <c r="H27" s="75" t="s">
        <v>37</v>
      </c>
      <c r="I27" s="14" t="s">
        <v>37</v>
      </c>
      <c r="J27" s="15" t="s">
        <v>37</v>
      </c>
      <c r="K27" s="61"/>
    </row>
    <row r="28" spans="1:11" ht="23.25" customHeight="1">
      <c r="A28" s="21" t="s">
        <v>50</v>
      </c>
      <c r="B28" s="22">
        <f>SUM(B29:B78)</f>
        <v>31</v>
      </c>
      <c r="C28" s="13"/>
      <c r="D28" s="13"/>
      <c r="E28" s="13"/>
      <c r="F28" s="13"/>
      <c r="G28" s="13"/>
      <c r="H28" s="77"/>
      <c r="I28" s="48"/>
      <c r="J28" s="49"/>
      <c r="K28" s="61"/>
    </row>
    <row r="29" spans="1:11" ht="23.25" customHeight="1">
      <c r="A29" s="16" t="s">
        <v>51</v>
      </c>
      <c r="B29" s="46"/>
      <c r="C29" s="13"/>
      <c r="D29" s="13"/>
      <c r="E29" s="13"/>
      <c r="F29" s="13"/>
      <c r="G29" s="13"/>
      <c r="H29" s="77"/>
      <c r="I29" s="48"/>
      <c r="J29" s="49"/>
      <c r="K29" s="61"/>
    </row>
    <row r="30" spans="1:11" ht="23.25" customHeight="1">
      <c r="A30" s="60" t="s">
        <v>126</v>
      </c>
      <c r="B30" s="58"/>
      <c r="C30" s="58"/>
      <c r="D30" s="58"/>
      <c r="E30" s="58"/>
      <c r="F30" s="58"/>
      <c r="G30" s="59"/>
      <c r="H30" s="77"/>
      <c r="I30" s="48"/>
      <c r="J30" s="49"/>
      <c r="K30" s="61"/>
    </row>
    <row r="31" spans="1:11" ht="23.25" customHeight="1">
      <c r="A31" s="16" t="s">
        <v>127</v>
      </c>
      <c r="B31" s="46"/>
      <c r="C31" s="13"/>
      <c r="D31" s="13"/>
      <c r="E31" s="13"/>
      <c r="F31" s="13"/>
      <c r="G31" s="13"/>
      <c r="H31" s="77"/>
      <c r="I31" s="48"/>
      <c r="J31" s="49"/>
      <c r="K31" s="61"/>
    </row>
    <row r="32" spans="1:11" ht="23.25" customHeight="1">
      <c r="A32" s="16" t="s">
        <v>52</v>
      </c>
      <c r="B32" s="12">
        <v>0</v>
      </c>
      <c r="C32" s="13" t="s">
        <v>37</v>
      </c>
      <c r="D32" s="13" t="s">
        <v>37</v>
      </c>
      <c r="E32" s="13" t="s">
        <v>37</v>
      </c>
      <c r="F32" s="13" t="s">
        <v>37</v>
      </c>
      <c r="G32" s="13" t="s">
        <v>37</v>
      </c>
      <c r="H32" s="75" t="s">
        <v>37</v>
      </c>
      <c r="I32" s="14" t="s">
        <v>37</v>
      </c>
      <c r="J32" s="15" t="s">
        <v>37</v>
      </c>
      <c r="K32" s="61"/>
    </row>
    <row r="33" spans="1:11" ht="23.25" customHeight="1">
      <c r="A33" s="16" t="s">
        <v>33</v>
      </c>
      <c r="B33" s="13"/>
      <c r="C33" s="13"/>
      <c r="D33" s="13"/>
      <c r="E33" s="13"/>
      <c r="F33" s="13"/>
      <c r="G33" s="13"/>
      <c r="H33" s="77"/>
      <c r="I33" s="48"/>
      <c r="J33" s="49"/>
      <c r="K33" s="61"/>
    </row>
    <row r="34" spans="1:11" ht="23.25" customHeight="1">
      <c r="A34" s="16" t="s">
        <v>53</v>
      </c>
      <c r="B34" s="12">
        <v>0</v>
      </c>
      <c r="C34" s="13">
        <v>50</v>
      </c>
      <c r="D34" s="13">
        <v>75</v>
      </c>
      <c r="E34" s="13">
        <v>100</v>
      </c>
      <c r="F34" s="13">
        <v>100</v>
      </c>
      <c r="G34" s="13">
        <v>100</v>
      </c>
      <c r="H34" s="75" t="s">
        <v>37</v>
      </c>
      <c r="I34" s="14" t="s">
        <v>37</v>
      </c>
      <c r="J34" s="15" t="s">
        <v>37</v>
      </c>
      <c r="K34" s="61" t="s">
        <v>14</v>
      </c>
    </row>
    <row r="35" spans="1:11" ht="23.25" customHeight="1">
      <c r="A35" s="16" t="s">
        <v>54</v>
      </c>
      <c r="B35" s="13"/>
      <c r="C35" s="13"/>
      <c r="D35" s="13"/>
      <c r="E35" s="13"/>
      <c r="F35" s="5" t="s">
        <v>38</v>
      </c>
      <c r="G35" s="5" t="s">
        <v>38</v>
      </c>
      <c r="H35" s="75"/>
      <c r="I35" s="14"/>
      <c r="J35" s="15"/>
      <c r="K35" s="61"/>
    </row>
    <row r="36" spans="1:11" ht="23.25" customHeight="1">
      <c r="A36" s="16"/>
      <c r="B36" s="13"/>
      <c r="C36" s="13"/>
      <c r="D36" s="13"/>
      <c r="E36" s="13"/>
      <c r="F36" s="39" t="s">
        <v>39</v>
      </c>
      <c r="G36" s="39" t="s">
        <v>40</v>
      </c>
      <c r="H36" s="75"/>
      <c r="I36" s="14"/>
      <c r="J36" s="15"/>
      <c r="K36" s="61"/>
    </row>
    <row r="37" spans="1:11" ht="23.25" customHeight="1">
      <c r="A37" s="16" t="s">
        <v>55</v>
      </c>
      <c r="B37" s="12">
        <v>0</v>
      </c>
      <c r="C37" s="12">
        <v>50</v>
      </c>
      <c r="D37" s="12">
        <v>75</v>
      </c>
      <c r="E37" s="12">
        <v>100</v>
      </c>
      <c r="F37" s="12">
        <v>100</v>
      </c>
      <c r="G37" s="12">
        <v>100</v>
      </c>
      <c r="H37" s="75" t="s">
        <v>37</v>
      </c>
      <c r="I37" s="14" t="s">
        <v>37</v>
      </c>
      <c r="J37" s="15" t="s">
        <v>37</v>
      </c>
      <c r="K37" s="61" t="s">
        <v>14</v>
      </c>
    </row>
    <row r="38" spans="1:11" ht="23.25" customHeight="1">
      <c r="A38" s="16" t="s">
        <v>56</v>
      </c>
      <c r="B38" s="12"/>
      <c r="C38" s="12"/>
      <c r="D38" s="12"/>
      <c r="E38" s="12"/>
      <c r="F38" s="5" t="s">
        <v>38</v>
      </c>
      <c r="G38" s="5" t="s">
        <v>38</v>
      </c>
      <c r="H38" s="75"/>
      <c r="I38" s="14"/>
      <c r="J38" s="15"/>
      <c r="K38" s="61"/>
    </row>
    <row r="39" spans="1:11" ht="23.25" customHeight="1">
      <c r="A39" s="16" t="s">
        <v>57</v>
      </c>
      <c r="B39" s="13"/>
      <c r="C39" s="13"/>
      <c r="D39" s="13"/>
      <c r="E39" s="13"/>
      <c r="F39" s="39" t="s">
        <v>39</v>
      </c>
      <c r="G39" s="39" t="s">
        <v>40</v>
      </c>
      <c r="H39" s="75"/>
      <c r="I39" s="14"/>
      <c r="J39" s="15"/>
      <c r="K39" s="61"/>
    </row>
    <row r="40" spans="1:11" ht="23.25" customHeight="1">
      <c r="A40" s="16" t="s">
        <v>58</v>
      </c>
      <c r="B40" s="12">
        <v>3</v>
      </c>
      <c r="C40" s="12">
        <v>50</v>
      </c>
      <c r="D40" s="12">
        <v>75</v>
      </c>
      <c r="E40" s="12">
        <v>100</v>
      </c>
      <c r="F40" s="12">
        <v>100</v>
      </c>
      <c r="G40" s="12">
        <v>100</v>
      </c>
      <c r="H40" s="73">
        <v>68</v>
      </c>
      <c r="I40" s="64">
        <v>1</v>
      </c>
      <c r="J40" s="15">
        <f>(B40/B90)*I40</f>
        <v>0.03896103896103896</v>
      </c>
      <c r="K40" s="61" t="s">
        <v>14</v>
      </c>
    </row>
    <row r="41" spans="1:11" ht="23.25" customHeight="1">
      <c r="A41" s="16" t="s">
        <v>117</v>
      </c>
      <c r="B41" s="12"/>
      <c r="C41" s="12"/>
      <c r="D41" s="12"/>
      <c r="E41" s="12"/>
      <c r="F41" s="5" t="s">
        <v>38</v>
      </c>
      <c r="G41" s="5" t="s">
        <v>38</v>
      </c>
      <c r="H41" s="75"/>
      <c r="I41" s="14"/>
      <c r="J41" s="15"/>
      <c r="K41" s="61"/>
    </row>
    <row r="42" spans="1:11" ht="23.25" customHeight="1">
      <c r="A42" s="16" t="s">
        <v>47</v>
      </c>
      <c r="B42" s="13"/>
      <c r="C42" s="13"/>
      <c r="D42" s="13"/>
      <c r="E42" s="13"/>
      <c r="F42" s="39" t="s">
        <v>39</v>
      </c>
      <c r="G42" s="39" t="s">
        <v>40</v>
      </c>
      <c r="H42" s="75"/>
      <c r="I42" s="14"/>
      <c r="J42" s="15"/>
      <c r="K42" s="61"/>
    </row>
    <row r="43" spans="1:11" ht="23.25" customHeight="1">
      <c r="A43" s="16" t="s">
        <v>59</v>
      </c>
      <c r="B43" s="12">
        <v>3</v>
      </c>
      <c r="C43" s="12">
        <v>50</v>
      </c>
      <c r="D43" s="12">
        <v>75</v>
      </c>
      <c r="E43" s="12">
        <v>100</v>
      </c>
      <c r="F43" s="12">
        <v>100</v>
      </c>
      <c r="G43" s="12">
        <v>100</v>
      </c>
      <c r="H43" s="73">
        <v>83.45</v>
      </c>
      <c r="I43" s="64">
        <v>2</v>
      </c>
      <c r="J43" s="15">
        <f>+(B43/B90)*I43</f>
        <v>0.07792207792207792</v>
      </c>
      <c r="K43" s="61" t="s">
        <v>18</v>
      </c>
    </row>
    <row r="44" spans="1:11" ht="23.25" customHeight="1">
      <c r="A44" s="16" t="s">
        <v>118</v>
      </c>
      <c r="B44" s="13"/>
      <c r="C44" s="13"/>
      <c r="D44" s="13"/>
      <c r="E44" s="13"/>
      <c r="F44" s="42" t="s">
        <v>60</v>
      </c>
      <c r="G44" s="42" t="s">
        <v>60</v>
      </c>
      <c r="H44" s="80"/>
      <c r="I44" s="17"/>
      <c r="J44" s="18"/>
      <c r="K44" s="61"/>
    </row>
    <row r="45" spans="1:11" ht="23.25" customHeight="1">
      <c r="A45" s="16" t="s">
        <v>119</v>
      </c>
      <c r="B45" s="13"/>
      <c r="C45" s="13"/>
      <c r="D45" s="13"/>
      <c r="E45" s="13"/>
      <c r="F45" s="5" t="s">
        <v>38</v>
      </c>
      <c r="G45" s="5" t="s">
        <v>38</v>
      </c>
      <c r="H45" s="80"/>
      <c r="I45" s="17"/>
      <c r="J45" s="18"/>
      <c r="K45" s="61"/>
    </row>
    <row r="46" spans="1:11" ht="23.25" customHeight="1">
      <c r="A46" s="16" t="s">
        <v>120</v>
      </c>
      <c r="B46" s="13"/>
      <c r="C46" s="13"/>
      <c r="D46" s="13"/>
      <c r="E46" s="13"/>
      <c r="F46" s="39" t="s">
        <v>39</v>
      </c>
      <c r="G46" s="39" t="s">
        <v>40</v>
      </c>
      <c r="H46" s="80"/>
      <c r="I46" s="17"/>
      <c r="J46" s="18"/>
      <c r="K46" s="61"/>
    </row>
    <row r="47" spans="1:11" ht="23.25" customHeight="1">
      <c r="A47" s="16" t="s">
        <v>121</v>
      </c>
      <c r="B47" s="12">
        <v>1</v>
      </c>
      <c r="C47" s="12">
        <v>50</v>
      </c>
      <c r="D47" s="12">
        <v>75</v>
      </c>
      <c r="E47" s="12">
        <v>100</v>
      </c>
      <c r="F47" s="12">
        <v>100</v>
      </c>
      <c r="G47" s="12">
        <v>100</v>
      </c>
      <c r="H47" s="76">
        <f>12/16*100</f>
        <v>75</v>
      </c>
      <c r="I47" s="64">
        <v>2</v>
      </c>
      <c r="J47" s="15">
        <f>+(B47/B90)*I47</f>
        <v>0.025974025974025976</v>
      </c>
      <c r="K47" s="61" t="s">
        <v>19</v>
      </c>
    </row>
    <row r="48" spans="1:11" ht="23.25" customHeight="1">
      <c r="A48" s="16" t="s">
        <v>123</v>
      </c>
      <c r="B48" s="13"/>
      <c r="C48" s="13"/>
      <c r="D48" s="13"/>
      <c r="E48" s="13"/>
      <c r="F48" s="42" t="s">
        <v>61</v>
      </c>
      <c r="G48" s="42" t="s">
        <v>61</v>
      </c>
      <c r="H48" s="75"/>
      <c r="I48" s="14"/>
      <c r="J48" s="15"/>
      <c r="K48" s="61"/>
    </row>
    <row r="49" spans="1:11" ht="23.25" customHeight="1">
      <c r="A49" s="16" t="s">
        <v>122</v>
      </c>
      <c r="B49" s="13"/>
      <c r="C49" s="13"/>
      <c r="D49" s="13"/>
      <c r="E49" s="13"/>
      <c r="F49" s="5" t="s">
        <v>38</v>
      </c>
      <c r="G49" s="5" t="s">
        <v>38</v>
      </c>
      <c r="H49" s="75"/>
      <c r="I49" s="14"/>
      <c r="J49" s="15"/>
      <c r="K49" s="61"/>
    </row>
    <row r="50" spans="1:11" ht="23.25" customHeight="1">
      <c r="A50" s="16"/>
      <c r="B50" s="13"/>
      <c r="C50" s="13"/>
      <c r="D50" s="13"/>
      <c r="E50" s="13"/>
      <c r="F50" s="39" t="s">
        <v>39</v>
      </c>
      <c r="G50" s="39" t="s">
        <v>40</v>
      </c>
      <c r="H50" s="75"/>
      <c r="I50" s="14"/>
      <c r="J50" s="15"/>
      <c r="K50" s="61"/>
    </row>
    <row r="51" spans="1:11" ht="23.25" customHeight="1">
      <c r="A51" s="16"/>
      <c r="B51" s="13"/>
      <c r="C51" s="13"/>
      <c r="D51" s="13"/>
      <c r="E51" s="13"/>
      <c r="F51" s="39"/>
      <c r="G51" s="39"/>
      <c r="H51" s="75"/>
      <c r="I51" s="14"/>
      <c r="J51" s="15"/>
      <c r="K51" s="61"/>
    </row>
    <row r="52" spans="1:11" ht="23.25" customHeight="1">
      <c r="A52" s="16" t="s">
        <v>124</v>
      </c>
      <c r="B52" s="12">
        <v>1</v>
      </c>
      <c r="C52" s="12">
        <v>50</v>
      </c>
      <c r="D52" s="12">
        <v>75</v>
      </c>
      <c r="E52" s="12">
        <v>100</v>
      </c>
      <c r="F52" s="12">
        <v>100</v>
      </c>
      <c r="G52" s="12">
        <v>100</v>
      </c>
      <c r="H52" s="85">
        <f>28/37*100</f>
        <v>75.67567567567568</v>
      </c>
      <c r="I52" s="64">
        <v>2</v>
      </c>
      <c r="J52" s="15">
        <f>+(B52/B90)*I52</f>
        <v>0.025974025974025976</v>
      </c>
      <c r="K52" s="61" t="s">
        <v>20</v>
      </c>
    </row>
    <row r="53" spans="1:11" ht="23.25" customHeight="1">
      <c r="A53" s="16" t="s">
        <v>123</v>
      </c>
      <c r="B53" s="13"/>
      <c r="C53" s="13"/>
      <c r="D53" s="13"/>
      <c r="E53" s="13"/>
      <c r="F53" s="42" t="s">
        <v>61</v>
      </c>
      <c r="G53" s="42" t="s">
        <v>61</v>
      </c>
      <c r="H53" s="75"/>
      <c r="I53" s="14"/>
      <c r="J53" s="15"/>
      <c r="K53" s="61"/>
    </row>
    <row r="54" spans="1:11" ht="23.25" customHeight="1">
      <c r="A54" s="16" t="s">
        <v>132</v>
      </c>
      <c r="B54" s="13"/>
      <c r="C54" s="13"/>
      <c r="D54" s="13"/>
      <c r="E54" s="13"/>
      <c r="F54" s="5" t="s">
        <v>38</v>
      </c>
      <c r="G54" s="5" t="s">
        <v>38</v>
      </c>
      <c r="H54" s="75"/>
      <c r="I54" s="14"/>
      <c r="J54" s="15"/>
      <c r="K54" s="61"/>
    </row>
    <row r="55" spans="1:11" ht="23.25" customHeight="1">
      <c r="A55" s="16"/>
      <c r="B55" s="13"/>
      <c r="C55" s="13"/>
      <c r="D55" s="13"/>
      <c r="E55" s="13"/>
      <c r="F55" s="39" t="s">
        <v>39</v>
      </c>
      <c r="G55" s="39" t="s">
        <v>40</v>
      </c>
      <c r="H55" s="75"/>
      <c r="I55" s="14"/>
      <c r="J55" s="15"/>
      <c r="K55" s="61"/>
    </row>
    <row r="56" spans="1:11" ht="23.25" customHeight="1">
      <c r="A56" s="16" t="s">
        <v>62</v>
      </c>
      <c r="B56" s="12">
        <v>3</v>
      </c>
      <c r="C56" s="12">
        <v>50</v>
      </c>
      <c r="D56" s="12">
        <v>75</v>
      </c>
      <c r="E56" s="12">
        <v>100</v>
      </c>
      <c r="F56" s="12">
        <v>100</v>
      </c>
      <c r="G56" s="12">
        <v>100</v>
      </c>
      <c r="H56" s="73">
        <v>90</v>
      </c>
      <c r="I56" s="64">
        <v>2</v>
      </c>
      <c r="J56" s="15">
        <f>+(B56/B90)*I56</f>
        <v>0.07792207792207792</v>
      </c>
      <c r="K56" s="61" t="s">
        <v>21</v>
      </c>
    </row>
    <row r="57" spans="1:11" ht="23.25" customHeight="1">
      <c r="A57" s="16" t="s">
        <v>123</v>
      </c>
      <c r="B57" s="13"/>
      <c r="C57" s="13"/>
      <c r="D57" s="13"/>
      <c r="E57" s="13"/>
      <c r="F57" s="42" t="s">
        <v>61</v>
      </c>
      <c r="G57" s="42" t="s">
        <v>61</v>
      </c>
      <c r="H57" s="75"/>
      <c r="I57" s="14"/>
      <c r="J57" s="15"/>
      <c r="K57" s="61"/>
    </row>
    <row r="58" spans="1:11" ht="23.25" customHeight="1">
      <c r="A58" s="16" t="s">
        <v>125</v>
      </c>
      <c r="B58" s="13"/>
      <c r="C58" s="13"/>
      <c r="D58" s="13"/>
      <c r="E58" s="13"/>
      <c r="F58" s="5" t="s">
        <v>38</v>
      </c>
      <c r="G58" s="5" t="s">
        <v>38</v>
      </c>
      <c r="H58" s="75"/>
      <c r="I58" s="14"/>
      <c r="J58" s="15"/>
      <c r="K58" s="61"/>
    </row>
    <row r="59" spans="1:11" ht="23.25" customHeight="1">
      <c r="A59" s="16"/>
      <c r="B59" s="13"/>
      <c r="C59" s="13"/>
      <c r="D59" s="13"/>
      <c r="E59" s="13"/>
      <c r="F59" s="39" t="s">
        <v>39</v>
      </c>
      <c r="G59" s="39" t="s">
        <v>40</v>
      </c>
      <c r="H59" s="75"/>
      <c r="I59" s="14"/>
      <c r="J59" s="15"/>
      <c r="K59" s="61"/>
    </row>
    <row r="60" spans="1:11" ht="23.25" customHeight="1">
      <c r="A60" s="16" t="s">
        <v>63</v>
      </c>
      <c r="B60" s="12">
        <v>0</v>
      </c>
      <c r="C60" s="13" t="s">
        <v>37</v>
      </c>
      <c r="D60" s="13" t="s">
        <v>37</v>
      </c>
      <c r="E60" s="13" t="s">
        <v>37</v>
      </c>
      <c r="F60" s="13" t="s">
        <v>37</v>
      </c>
      <c r="G60" s="13" t="s">
        <v>37</v>
      </c>
      <c r="H60" s="75" t="s">
        <v>37</v>
      </c>
      <c r="I60" s="14" t="s">
        <v>37</v>
      </c>
      <c r="J60" s="15" t="s">
        <v>37</v>
      </c>
      <c r="K60" s="61"/>
    </row>
    <row r="61" spans="1:11" ht="23.25" customHeight="1">
      <c r="A61" s="43" t="s">
        <v>64</v>
      </c>
      <c r="B61" s="12">
        <v>0</v>
      </c>
      <c r="C61" s="12">
        <v>80</v>
      </c>
      <c r="D61" s="12">
        <v>85</v>
      </c>
      <c r="E61" s="12">
        <v>90</v>
      </c>
      <c r="F61" s="12">
        <v>95</v>
      </c>
      <c r="G61" s="12">
        <v>100</v>
      </c>
      <c r="H61" s="75" t="s">
        <v>37</v>
      </c>
      <c r="I61" s="14" t="s">
        <v>37</v>
      </c>
      <c r="J61" s="15" t="s">
        <v>37</v>
      </c>
      <c r="K61" s="61" t="s">
        <v>14</v>
      </c>
    </row>
    <row r="62" spans="1:11" ht="23.25" customHeight="1">
      <c r="A62" s="43" t="s">
        <v>66</v>
      </c>
      <c r="B62" s="12"/>
      <c r="C62" s="12"/>
      <c r="D62" s="12"/>
      <c r="E62" s="12"/>
      <c r="F62" s="12"/>
      <c r="G62" s="12"/>
      <c r="H62" s="77"/>
      <c r="I62" s="48"/>
      <c r="J62" s="49"/>
      <c r="K62" s="61"/>
    </row>
    <row r="63" spans="1:11" ht="23.25" customHeight="1">
      <c r="A63" s="16" t="s">
        <v>65</v>
      </c>
      <c r="B63" s="13"/>
      <c r="C63" s="13"/>
      <c r="D63" s="13"/>
      <c r="E63" s="13"/>
      <c r="F63" s="13"/>
      <c r="G63" s="13"/>
      <c r="H63" s="77"/>
      <c r="I63" s="48"/>
      <c r="J63" s="49"/>
      <c r="K63" s="61"/>
    </row>
    <row r="64" spans="1:11" ht="23.25" customHeight="1">
      <c r="A64" s="16" t="s">
        <v>34</v>
      </c>
      <c r="B64" s="12">
        <v>3</v>
      </c>
      <c r="C64" s="12">
        <v>96</v>
      </c>
      <c r="D64" s="12">
        <v>97</v>
      </c>
      <c r="E64" s="12">
        <v>98</v>
      </c>
      <c r="F64" s="12">
        <v>99</v>
      </c>
      <c r="G64" s="12">
        <v>100</v>
      </c>
      <c r="H64" s="73">
        <v>95</v>
      </c>
      <c r="I64" s="64">
        <v>1</v>
      </c>
      <c r="J64" s="15">
        <f>+(B64/B90)*I64</f>
        <v>0.03896103896103896</v>
      </c>
      <c r="K64" s="61" t="s">
        <v>16</v>
      </c>
    </row>
    <row r="65" spans="1:11" ht="23.25" customHeight="1">
      <c r="A65" s="16" t="s">
        <v>128</v>
      </c>
      <c r="B65" s="12"/>
      <c r="C65" s="12"/>
      <c r="D65" s="12"/>
      <c r="E65" s="12"/>
      <c r="F65" s="12"/>
      <c r="G65" s="12"/>
      <c r="H65" s="75"/>
      <c r="I65" s="14"/>
      <c r="J65" s="15"/>
      <c r="K65" s="61"/>
    </row>
    <row r="66" spans="1:11" ht="23.25" customHeight="1">
      <c r="A66" s="16" t="s">
        <v>129</v>
      </c>
      <c r="B66" s="13"/>
      <c r="C66" s="13"/>
      <c r="D66" s="13"/>
      <c r="E66" s="13"/>
      <c r="F66" s="13"/>
      <c r="G66" s="13"/>
      <c r="H66" s="75"/>
      <c r="I66" s="14"/>
      <c r="J66" s="15"/>
      <c r="K66" s="61"/>
    </row>
    <row r="67" spans="1:11" ht="23.25" customHeight="1">
      <c r="A67" s="47" t="s">
        <v>67</v>
      </c>
      <c r="B67" s="32">
        <v>1</v>
      </c>
      <c r="C67" s="12">
        <v>80</v>
      </c>
      <c r="D67" s="12">
        <v>85</v>
      </c>
      <c r="E67" s="12">
        <v>90</v>
      </c>
      <c r="F67" s="12">
        <v>95</v>
      </c>
      <c r="G67" s="12">
        <v>100</v>
      </c>
      <c r="H67" s="73">
        <v>100</v>
      </c>
      <c r="I67" s="64">
        <v>5</v>
      </c>
      <c r="J67" s="15">
        <f>+(B67/B90)*I67</f>
        <v>0.06493506493506494</v>
      </c>
      <c r="K67" s="70" t="s">
        <v>22</v>
      </c>
    </row>
    <row r="68" spans="1:11" ht="23.25" customHeight="1">
      <c r="A68" s="16" t="s">
        <v>130</v>
      </c>
      <c r="B68" s="23"/>
      <c r="C68" s="23"/>
      <c r="D68" s="23"/>
      <c r="E68" s="23"/>
      <c r="F68" s="23"/>
      <c r="G68" s="23"/>
      <c r="H68" s="77"/>
      <c r="I68" s="65"/>
      <c r="J68" s="49"/>
      <c r="K68" s="61"/>
    </row>
    <row r="69" spans="1:11" ht="23.25" customHeight="1">
      <c r="A69" s="16" t="s">
        <v>68</v>
      </c>
      <c r="B69" s="12">
        <v>0</v>
      </c>
      <c r="C69" s="13" t="s">
        <v>37</v>
      </c>
      <c r="D69" s="13" t="s">
        <v>37</v>
      </c>
      <c r="E69" s="13" t="s">
        <v>37</v>
      </c>
      <c r="F69" s="13" t="s">
        <v>37</v>
      </c>
      <c r="G69" s="13" t="s">
        <v>37</v>
      </c>
      <c r="H69" s="75" t="s">
        <v>37</v>
      </c>
      <c r="I69" s="64" t="s">
        <v>37</v>
      </c>
      <c r="J69" s="15" t="s">
        <v>37</v>
      </c>
      <c r="K69" s="61"/>
    </row>
    <row r="70" spans="1:11" ht="23.25" customHeight="1">
      <c r="A70" s="43" t="s">
        <v>69</v>
      </c>
      <c r="B70" s="12">
        <v>1</v>
      </c>
      <c r="C70" s="12">
        <v>50</v>
      </c>
      <c r="D70" s="12">
        <v>55</v>
      </c>
      <c r="E70" s="12">
        <v>60</v>
      </c>
      <c r="F70" s="12">
        <v>65</v>
      </c>
      <c r="G70" s="12">
        <v>70</v>
      </c>
      <c r="H70" s="73">
        <v>73</v>
      </c>
      <c r="I70" s="64">
        <v>5</v>
      </c>
      <c r="J70" s="15">
        <f>+(B70/B90)*I70</f>
        <v>0.06493506493506494</v>
      </c>
      <c r="K70" s="61" t="s">
        <v>15</v>
      </c>
    </row>
    <row r="71" spans="1:11" ht="23.25" customHeight="1">
      <c r="A71" s="16" t="s">
        <v>102</v>
      </c>
      <c r="B71" s="12"/>
      <c r="C71" s="12"/>
      <c r="D71" s="12"/>
      <c r="E71" s="12"/>
      <c r="F71" s="12"/>
      <c r="G71" s="12"/>
      <c r="H71" s="75"/>
      <c r="I71" s="64"/>
      <c r="J71" s="15"/>
      <c r="K71" s="61"/>
    </row>
    <row r="72" spans="1:11" ht="23.25" customHeight="1">
      <c r="A72" s="16" t="s">
        <v>70</v>
      </c>
      <c r="B72" s="12">
        <v>3</v>
      </c>
      <c r="C72" s="13">
        <v>50</v>
      </c>
      <c r="D72" s="13">
        <v>75</v>
      </c>
      <c r="E72" s="13">
        <v>100</v>
      </c>
      <c r="F72" s="13">
        <v>100</v>
      </c>
      <c r="G72" s="13">
        <v>100</v>
      </c>
      <c r="H72" s="73">
        <v>50</v>
      </c>
      <c r="I72" s="64">
        <v>1</v>
      </c>
      <c r="J72" s="15">
        <f>+(B72/B90)*I72</f>
        <v>0.03896103896103896</v>
      </c>
      <c r="K72" s="61" t="s">
        <v>15</v>
      </c>
    </row>
    <row r="73" spans="1:11" ht="23.25" customHeight="1">
      <c r="A73" s="16" t="s">
        <v>71</v>
      </c>
      <c r="B73" s="12"/>
      <c r="C73" s="5"/>
      <c r="D73" s="5"/>
      <c r="E73" s="5"/>
      <c r="F73" s="5" t="s">
        <v>38</v>
      </c>
      <c r="G73" s="5" t="s">
        <v>38</v>
      </c>
      <c r="H73" s="75"/>
      <c r="I73" s="14"/>
      <c r="J73" s="15"/>
      <c r="K73" s="61"/>
    </row>
    <row r="74" spans="1:11" ht="23.25" customHeight="1">
      <c r="A74" s="16"/>
      <c r="B74" s="12"/>
      <c r="C74" s="5"/>
      <c r="D74" s="5"/>
      <c r="E74" s="5"/>
      <c r="F74" s="39" t="s">
        <v>39</v>
      </c>
      <c r="G74" s="39" t="s">
        <v>40</v>
      </c>
      <c r="H74" s="75"/>
      <c r="I74" s="14"/>
      <c r="J74" s="15"/>
      <c r="K74" s="61"/>
    </row>
    <row r="75" spans="1:11" ht="23.25" customHeight="1">
      <c r="A75" s="16" t="s">
        <v>103</v>
      </c>
      <c r="B75" s="12">
        <v>0</v>
      </c>
      <c r="C75" s="13" t="s">
        <v>37</v>
      </c>
      <c r="D75" s="13" t="s">
        <v>37</v>
      </c>
      <c r="E75" s="13" t="s">
        <v>37</v>
      </c>
      <c r="F75" s="13" t="s">
        <v>37</v>
      </c>
      <c r="G75" s="13" t="s">
        <v>37</v>
      </c>
      <c r="H75" s="75" t="s">
        <v>37</v>
      </c>
      <c r="I75" s="14" t="s">
        <v>37</v>
      </c>
      <c r="J75" s="15" t="s">
        <v>37</v>
      </c>
      <c r="K75" s="61" t="s">
        <v>27</v>
      </c>
    </row>
    <row r="76" spans="1:11" ht="23.25" customHeight="1">
      <c r="A76" s="16" t="s">
        <v>73</v>
      </c>
      <c r="B76" s="12">
        <v>0</v>
      </c>
      <c r="C76" s="12" t="s">
        <v>37</v>
      </c>
      <c r="D76" s="12" t="s">
        <v>37</v>
      </c>
      <c r="E76" s="12" t="s">
        <v>37</v>
      </c>
      <c r="F76" s="12" t="s">
        <v>37</v>
      </c>
      <c r="G76" s="12" t="s">
        <v>37</v>
      </c>
      <c r="H76" s="75" t="s">
        <v>37</v>
      </c>
      <c r="I76" s="14" t="s">
        <v>37</v>
      </c>
      <c r="J76" s="15" t="s">
        <v>37</v>
      </c>
      <c r="K76" s="61"/>
    </row>
    <row r="77" spans="1:11" ht="23.25" customHeight="1">
      <c r="A77" s="16" t="s">
        <v>74</v>
      </c>
      <c r="B77" s="12">
        <v>3</v>
      </c>
      <c r="C77" s="12">
        <v>21</v>
      </c>
      <c r="D77" s="12">
        <v>23</v>
      </c>
      <c r="E77" s="12">
        <v>25</v>
      </c>
      <c r="F77" s="12">
        <v>27</v>
      </c>
      <c r="G77" s="12">
        <v>29</v>
      </c>
      <c r="H77" s="73">
        <v>29</v>
      </c>
      <c r="I77" s="64">
        <v>5</v>
      </c>
      <c r="J77" s="15">
        <f>+(B77/B90)*I77</f>
        <v>0.19480519480519481</v>
      </c>
      <c r="K77" s="61" t="s">
        <v>23</v>
      </c>
    </row>
    <row r="78" spans="1:11" ht="23.25" customHeight="1">
      <c r="A78" s="16" t="s">
        <v>75</v>
      </c>
      <c r="B78" s="12">
        <v>9</v>
      </c>
      <c r="C78" s="12">
        <v>78</v>
      </c>
      <c r="D78" s="12">
        <v>81</v>
      </c>
      <c r="E78" s="12">
        <v>84</v>
      </c>
      <c r="F78" s="12">
        <v>87</v>
      </c>
      <c r="G78" s="12">
        <v>90</v>
      </c>
      <c r="H78" s="75">
        <v>60.38</v>
      </c>
      <c r="I78" s="64">
        <v>1</v>
      </c>
      <c r="J78" s="15">
        <f>+(B78/B90)*I78</f>
        <v>0.11688311688311688</v>
      </c>
      <c r="K78" s="61" t="s">
        <v>23</v>
      </c>
    </row>
    <row r="79" spans="1:11" ht="23.25" customHeight="1">
      <c r="A79" s="21" t="s">
        <v>72</v>
      </c>
      <c r="B79" s="22">
        <f>SUM(B80:B89)</f>
        <v>13</v>
      </c>
      <c r="C79" s="13"/>
      <c r="D79" s="13"/>
      <c r="E79" s="13"/>
      <c r="F79" s="13"/>
      <c r="G79" s="13"/>
      <c r="H79" s="77"/>
      <c r="I79" s="48"/>
      <c r="J79" s="49"/>
      <c r="K79" s="61"/>
    </row>
    <row r="80" spans="1:11" ht="23.25" customHeight="1">
      <c r="A80" s="16" t="s">
        <v>76</v>
      </c>
      <c r="B80" s="12">
        <v>0</v>
      </c>
      <c r="C80" s="13" t="s">
        <v>37</v>
      </c>
      <c r="D80" s="13" t="s">
        <v>37</v>
      </c>
      <c r="E80" s="13" t="s">
        <v>37</v>
      </c>
      <c r="F80" s="13" t="s">
        <v>37</v>
      </c>
      <c r="G80" s="13" t="s">
        <v>37</v>
      </c>
      <c r="H80" s="75" t="s">
        <v>37</v>
      </c>
      <c r="I80" s="14" t="s">
        <v>37</v>
      </c>
      <c r="J80" s="15" t="s">
        <v>37</v>
      </c>
      <c r="K80" s="61"/>
    </row>
    <row r="81" spans="1:11" ht="23.25" customHeight="1">
      <c r="A81" s="16" t="s">
        <v>77</v>
      </c>
      <c r="B81" s="12">
        <v>1</v>
      </c>
      <c r="C81" s="13">
        <v>60</v>
      </c>
      <c r="D81" s="13">
        <v>65</v>
      </c>
      <c r="E81" s="13">
        <v>70</v>
      </c>
      <c r="F81" s="13">
        <v>75</v>
      </c>
      <c r="G81" s="13">
        <v>80</v>
      </c>
      <c r="H81" s="73">
        <v>80</v>
      </c>
      <c r="I81" s="64">
        <v>5</v>
      </c>
      <c r="J81" s="15">
        <f>+(B81/B90)*I81</f>
        <v>0.06493506493506494</v>
      </c>
      <c r="K81" s="61" t="s">
        <v>104</v>
      </c>
    </row>
    <row r="82" spans="1:11" ht="23.25" customHeight="1">
      <c r="A82" s="16" t="s">
        <v>78</v>
      </c>
      <c r="B82" s="12"/>
      <c r="C82" s="13"/>
      <c r="D82" s="13"/>
      <c r="E82" s="13"/>
      <c r="F82" s="13"/>
      <c r="G82" s="13"/>
      <c r="H82" s="75"/>
      <c r="I82" s="13"/>
      <c r="J82" s="13"/>
      <c r="K82" s="61"/>
    </row>
    <row r="83" spans="1:11" ht="23.25" customHeight="1">
      <c r="A83" s="16" t="s">
        <v>13</v>
      </c>
      <c r="B83" s="12">
        <v>3</v>
      </c>
      <c r="C83" s="12">
        <v>65</v>
      </c>
      <c r="D83" s="12">
        <v>70</v>
      </c>
      <c r="E83" s="12">
        <v>75</v>
      </c>
      <c r="F83" s="12">
        <v>80</v>
      </c>
      <c r="G83" s="12">
        <v>85</v>
      </c>
      <c r="H83" s="73">
        <v>80</v>
      </c>
      <c r="I83" s="64">
        <v>4</v>
      </c>
      <c r="J83" s="15">
        <f>+(B83/B90)*I83</f>
        <v>0.15584415584415584</v>
      </c>
      <c r="K83" s="61" t="s">
        <v>104</v>
      </c>
    </row>
    <row r="84" spans="1:11" ht="23.25" customHeight="1">
      <c r="A84" s="16" t="s">
        <v>79</v>
      </c>
      <c r="B84" s="12"/>
      <c r="C84" s="12"/>
      <c r="D84" s="12"/>
      <c r="E84" s="12"/>
      <c r="F84" s="12"/>
      <c r="G84" s="12"/>
      <c r="H84" s="81"/>
      <c r="I84" s="14"/>
      <c r="J84" s="4"/>
      <c r="K84" s="61"/>
    </row>
    <row r="85" spans="1:11" ht="23.25" customHeight="1">
      <c r="A85" s="16" t="s">
        <v>80</v>
      </c>
      <c r="B85" s="12">
        <v>3</v>
      </c>
      <c r="C85" s="13" t="s">
        <v>82</v>
      </c>
      <c r="D85" s="13" t="s">
        <v>83</v>
      </c>
      <c r="E85" s="13" t="s">
        <v>84</v>
      </c>
      <c r="F85" s="13" t="s">
        <v>85</v>
      </c>
      <c r="G85" s="13" t="s">
        <v>86</v>
      </c>
      <c r="H85" s="73"/>
      <c r="I85" s="14"/>
      <c r="J85" s="15">
        <f>+(B85/B90)*I85</f>
        <v>0</v>
      </c>
      <c r="K85" s="61" t="s">
        <v>18</v>
      </c>
    </row>
    <row r="86" spans="1:11" ht="23.25" customHeight="1">
      <c r="A86" s="62" t="s">
        <v>81</v>
      </c>
      <c r="B86" s="12"/>
      <c r="C86" s="14">
        <v>1.5</v>
      </c>
      <c r="D86" s="14">
        <v>2</v>
      </c>
      <c r="E86" s="14">
        <v>2.5</v>
      </c>
      <c r="F86" s="14">
        <v>3</v>
      </c>
      <c r="G86" s="14">
        <v>5</v>
      </c>
      <c r="H86" s="75"/>
      <c r="I86" s="14"/>
      <c r="J86" s="15"/>
      <c r="K86" s="61"/>
    </row>
    <row r="87" spans="1:11" ht="23.25" customHeight="1">
      <c r="A87" s="43" t="s">
        <v>88</v>
      </c>
      <c r="B87" s="12">
        <v>3</v>
      </c>
      <c r="C87" s="12">
        <v>80</v>
      </c>
      <c r="D87" s="12">
        <v>85</v>
      </c>
      <c r="E87" s="12">
        <v>90</v>
      </c>
      <c r="F87" s="12">
        <v>95</v>
      </c>
      <c r="G87" s="12">
        <v>100</v>
      </c>
      <c r="H87" s="73"/>
      <c r="I87" s="14"/>
      <c r="J87" s="15">
        <f>+(B87/B90)*I87</f>
        <v>0</v>
      </c>
      <c r="K87" s="61" t="s">
        <v>23</v>
      </c>
    </row>
    <row r="88" spans="1:11" ht="23.25" customHeight="1">
      <c r="A88" s="63" t="s">
        <v>87</v>
      </c>
      <c r="B88" s="13"/>
      <c r="C88" s="5"/>
      <c r="D88" s="5"/>
      <c r="E88" s="5"/>
      <c r="F88" s="5"/>
      <c r="G88" s="5"/>
      <c r="H88" s="77"/>
      <c r="I88" s="48"/>
      <c r="J88" s="49"/>
      <c r="K88" s="61"/>
    </row>
    <row r="89" spans="1:11" ht="23.25" customHeight="1">
      <c r="A89" s="43" t="s">
        <v>89</v>
      </c>
      <c r="B89" s="24">
        <v>3</v>
      </c>
      <c r="C89" s="13">
        <v>1</v>
      </c>
      <c r="D89" s="13">
        <v>2</v>
      </c>
      <c r="E89" s="13">
        <v>3</v>
      </c>
      <c r="F89" s="13">
        <v>4</v>
      </c>
      <c r="G89" s="13">
        <v>5</v>
      </c>
      <c r="H89" s="73">
        <v>1</v>
      </c>
      <c r="I89" s="64">
        <v>5</v>
      </c>
      <c r="J89" s="15">
        <f>+(B89/B90)*I89</f>
        <v>0.19480519480519481</v>
      </c>
      <c r="K89" s="61" t="s">
        <v>15</v>
      </c>
    </row>
    <row r="90" spans="1:11" ht="23.25" customHeight="1" thickBot="1">
      <c r="A90" s="33" t="s">
        <v>12</v>
      </c>
      <c r="B90" s="25">
        <f>B6+B22+B28+B79</f>
        <v>77</v>
      </c>
      <c r="C90" s="27"/>
      <c r="D90" s="27"/>
      <c r="E90" s="26"/>
      <c r="F90" s="26"/>
      <c r="G90" s="26"/>
      <c r="H90" s="82"/>
      <c r="I90" s="53"/>
      <c r="J90" s="53"/>
      <c r="K90" s="71"/>
    </row>
    <row r="91" spans="1:11" ht="21" thickBot="1">
      <c r="A91" s="87" t="s">
        <v>11</v>
      </c>
      <c r="B91" s="88"/>
      <c r="C91" s="88"/>
      <c r="D91" s="88"/>
      <c r="E91" s="88"/>
      <c r="F91" s="88"/>
      <c r="G91" s="88"/>
      <c r="H91" s="88"/>
      <c r="I91" s="89"/>
      <c r="J91" s="56">
        <f>SUM(J7:J89)</f>
        <v>2.311688311688311</v>
      </c>
      <c r="K91" s="72"/>
    </row>
    <row r="92" spans="1:10" ht="21" thickBot="1">
      <c r="A92" s="90" t="s">
        <v>105</v>
      </c>
      <c r="B92" s="91"/>
      <c r="C92" s="91"/>
      <c r="D92" s="91"/>
      <c r="E92" s="91"/>
      <c r="F92" s="91"/>
      <c r="G92" s="91"/>
      <c r="H92" s="91"/>
      <c r="I92" s="92"/>
      <c r="J92" s="57">
        <f>+(100/B90)*J91</f>
        <v>3.002192612582222</v>
      </c>
    </row>
    <row r="93" spans="1:10" ht="20.25">
      <c r="A93" s="86" t="s">
        <v>90</v>
      </c>
      <c r="B93" s="86"/>
      <c r="C93" s="86"/>
      <c r="D93" s="86"/>
      <c r="E93" s="86"/>
      <c r="F93" s="86"/>
      <c r="G93" s="86"/>
      <c r="H93" s="83"/>
      <c r="I93" s="54"/>
      <c r="J93" s="54"/>
    </row>
    <row r="94" spans="1:10" ht="20.25">
      <c r="A94" s="86" t="s">
        <v>91</v>
      </c>
      <c r="B94" s="86"/>
      <c r="C94" s="86"/>
      <c r="D94" s="86"/>
      <c r="E94" s="86"/>
      <c r="F94" s="86"/>
      <c r="G94" s="86"/>
      <c r="H94" s="83"/>
      <c r="I94" s="54"/>
      <c r="J94" s="54"/>
    </row>
    <row r="95" spans="1:10" ht="20.25">
      <c r="A95" s="86" t="s">
        <v>93</v>
      </c>
      <c r="B95" s="86"/>
      <c r="C95" s="86"/>
      <c r="D95" s="86"/>
      <c r="E95" s="86"/>
      <c r="F95" s="86"/>
      <c r="G95" s="86"/>
      <c r="H95" s="83"/>
      <c r="I95" s="54"/>
      <c r="J95" s="54"/>
    </row>
    <row r="96" spans="1:10" ht="20.25">
      <c r="A96" s="86" t="s">
        <v>94</v>
      </c>
      <c r="B96" s="86"/>
      <c r="C96" s="86"/>
      <c r="D96" s="86"/>
      <c r="E96" s="86"/>
      <c r="F96" s="86"/>
      <c r="G96" s="86"/>
      <c r="H96" s="83"/>
      <c r="I96" s="54"/>
      <c r="J96" s="54"/>
    </row>
    <row r="97" spans="1:10" ht="20.25" customHeight="1">
      <c r="A97" s="86" t="s">
        <v>95</v>
      </c>
      <c r="B97" s="86"/>
      <c r="C97" s="86"/>
      <c r="D97" s="86"/>
      <c r="E97" s="86"/>
      <c r="F97" s="86"/>
      <c r="G97" s="86"/>
      <c r="H97" s="83"/>
      <c r="I97" s="54"/>
      <c r="J97" s="54"/>
    </row>
    <row r="98" spans="1:10" ht="20.25" customHeight="1">
      <c r="A98" s="86" t="s">
        <v>96</v>
      </c>
      <c r="B98" s="86"/>
      <c r="C98" s="86"/>
      <c r="D98" s="86"/>
      <c r="E98" s="86"/>
      <c r="F98" s="86"/>
      <c r="G98" s="86"/>
      <c r="H98" s="83"/>
      <c r="I98" s="54"/>
      <c r="J98" s="54"/>
    </row>
    <row r="99" spans="1:10" ht="27" customHeight="1">
      <c r="A99" s="86" t="s">
        <v>92</v>
      </c>
      <c r="B99" s="86"/>
      <c r="C99" s="86"/>
      <c r="D99" s="86"/>
      <c r="E99" s="86"/>
      <c r="F99" s="86"/>
      <c r="G99" s="86"/>
      <c r="H99" s="83"/>
      <c r="I99" s="54"/>
      <c r="J99" s="54"/>
    </row>
    <row r="100" spans="1:10" ht="20.25">
      <c r="A100" s="45"/>
      <c r="B100" s="44"/>
      <c r="C100" s="6"/>
      <c r="D100" s="6"/>
      <c r="E100" s="6"/>
      <c r="F100" s="6"/>
      <c r="G100" s="6"/>
      <c r="H100" s="83"/>
      <c r="I100" s="54"/>
      <c r="J100" s="54"/>
    </row>
    <row r="101" ht="20.25">
      <c r="A101" s="36"/>
    </row>
    <row r="102" spans="1:2" ht="20.25">
      <c r="A102" s="35"/>
      <c r="B102" s="36"/>
    </row>
    <row r="103" spans="1:2" ht="20.25">
      <c r="A103" s="37"/>
      <c r="B103" s="36"/>
    </row>
  </sheetData>
  <sheetProtection/>
  <mergeCells count="14">
    <mergeCell ref="A1:J1"/>
    <mergeCell ref="A2:J2"/>
    <mergeCell ref="A3:J3"/>
    <mergeCell ref="C4:G4"/>
    <mergeCell ref="H4:H5"/>
    <mergeCell ref="A97:G97"/>
    <mergeCell ref="A98:G98"/>
    <mergeCell ref="A99:G99"/>
    <mergeCell ref="A91:I91"/>
    <mergeCell ref="A92:I92"/>
    <mergeCell ref="A93:G93"/>
    <mergeCell ref="A94:G94"/>
    <mergeCell ref="A95:G95"/>
    <mergeCell ref="A96:G96"/>
  </mergeCells>
  <printOptions horizontalCentered="1"/>
  <pageMargins left="0.31496062992125984" right="0" top="0.3937007874015748" bottom="0.3937007874015748" header="0.11811023622047245" footer="0.1181102362204724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2014-04-18T03:14:17Z</cp:lastPrinted>
  <dcterms:created xsi:type="dcterms:W3CDTF">2009-04-20T06:42:38Z</dcterms:created>
  <dcterms:modified xsi:type="dcterms:W3CDTF">2014-08-15T07:47:28Z</dcterms:modified>
  <cp:category/>
  <cp:version/>
  <cp:contentType/>
  <cp:contentStatus/>
</cp:coreProperties>
</file>